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25" windowHeight="11040" activeTab="1"/>
  </bookViews>
  <sheets>
    <sheet name="Instructions" sheetId="4" r:id="rId1"/>
    <sheet name="Cost Summary" sheetId="5" r:id="rId2"/>
    <sheet name="Table 1 - CM License" sheetId="1" r:id="rId3"/>
    <sheet name="Table 2 - CM Managed Services" sheetId="10" r:id="rId4"/>
    <sheet name="Table 3 - AM License" sheetId="6" r:id="rId5"/>
    <sheet name="Table 4 - AM FTE Cost" sheetId="3" r:id="rId6"/>
    <sheet name="Table 5 - AM CR Cost" sheetId="9" r:id="rId7"/>
    <sheet name="Table 6 - AB License" sheetId="7" r:id="rId8"/>
    <sheet name="Table 7 - AB Managed Services" sheetId="11" r:id="rId9"/>
    <sheet name="Table 8 - CA FTE Cost" sheetId="12" r:id="rId10"/>
    <sheet name="Table 9 - CA CR Cost" sheetId="13" r:id="rId11"/>
    <sheet name="Table 10 - Tokenization License" sheetId="14" r:id="rId12"/>
    <sheet name="Table 11 - Tokenization FTE" sheetId="17" r:id="rId13"/>
    <sheet name="Table 12 - Tokenization HW" sheetId="15" r:id="rId14"/>
    <sheet name="Table 13 - Tokenization ATS" sheetId="16" r:id="rId15"/>
    <sheet name="Table 14 - Integration Cost" sheetId="2" r:id="rId16"/>
    <sheet name="Table 15 - Integration CR Cost" sheetId="8" r:id="rId17"/>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16" l="1"/>
  <c r="L8" i="17"/>
  <c r="L7" i="17"/>
  <c r="K8" i="17"/>
  <c r="K7" i="17"/>
  <c r="J6" i="17"/>
  <c r="I6" i="17"/>
  <c r="H6" i="17"/>
  <c r="G6" i="17"/>
  <c r="F6" i="17"/>
  <c r="G7" i="14"/>
  <c r="G6" i="14"/>
  <c r="I5" i="16"/>
  <c r="H5" i="16"/>
  <c r="G5" i="16"/>
  <c r="F5" i="16"/>
  <c r="K104" i="15"/>
  <c r="M104" i="15" s="1"/>
  <c r="K103" i="15"/>
  <c r="M103" i="15" s="1"/>
  <c r="M102" i="15"/>
  <c r="K102" i="15"/>
  <c r="L102" i="15" s="1"/>
  <c r="K101" i="15"/>
  <c r="M101" i="15" s="1"/>
  <c r="K100" i="15"/>
  <c r="M100" i="15" s="1"/>
  <c r="M99" i="15"/>
  <c r="K99" i="15"/>
  <c r="L99" i="15" s="1"/>
  <c r="K98" i="15"/>
  <c r="M98" i="15" s="1"/>
  <c r="L97" i="15"/>
  <c r="K97" i="15"/>
  <c r="M97" i="15" s="1"/>
  <c r="K96" i="15"/>
  <c r="M96" i="15" s="1"/>
  <c r="K95" i="15"/>
  <c r="M95" i="15" s="1"/>
  <c r="K94" i="15"/>
  <c r="M94" i="15" s="1"/>
  <c r="K93" i="15"/>
  <c r="M93" i="15" s="1"/>
  <c r="K92" i="15"/>
  <c r="M92" i="15" s="1"/>
  <c r="K91" i="15"/>
  <c r="L91" i="15" s="1"/>
  <c r="K90" i="15"/>
  <c r="L90" i="15" s="1"/>
  <c r="K89" i="15"/>
  <c r="M89" i="15" s="1"/>
  <c r="K88" i="15"/>
  <c r="M88" i="15" s="1"/>
  <c r="M87" i="15"/>
  <c r="K87" i="15"/>
  <c r="L87" i="15" s="1"/>
  <c r="M86" i="15"/>
  <c r="L86" i="15"/>
  <c r="K86" i="15"/>
  <c r="K85" i="15"/>
  <c r="M85" i="15" s="1"/>
  <c r="K84" i="15"/>
  <c r="M84" i="15" s="1"/>
  <c r="K83" i="15"/>
  <c r="L83" i="15" s="1"/>
  <c r="K82" i="15"/>
  <c r="L82" i="15" s="1"/>
  <c r="K81" i="15"/>
  <c r="M81" i="15" s="1"/>
  <c r="K80" i="15"/>
  <c r="M80" i="15" s="1"/>
  <c r="M79" i="15"/>
  <c r="L79" i="15"/>
  <c r="K79" i="15"/>
  <c r="M78" i="15"/>
  <c r="K78" i="15"/>
  <c r="L78" i="15" s="1"/>
  <c r="K77" i="15"/>
  <c r="M77" i="15" s="1"/>
  <c r="K76" i="15"/>
  <c r="M76" i="15" s="1"/>
  <c r="K75" i="15"/>
  <c r="L75" i="15" s="1"/>
  <c r="K74" i="15"/>
  <c r="M74" i="15" s="1"/>
  <c r="L73" i="15"/>
  <c r="K73" i="15"/>
  <c r="M73" i="15" s="1"/>
  <c r="K72" i="15"/>
  <c r="M72" i="15" s="1"/>
  <c r="K71" i="15"/>
  <c r="M71" i="15" s="1"/>
  <c r="M70" i="15"/>
  <c r="K70" i="15"/>
  <c r="L70" i="15" s="1"/>
  <c r="K69" i="15"/>
  <c r="M69" i="15" s="1"/>
  <c r="K68" i="15"/>
  <c r="M68" i="15" s="1"/>
  <c r="M67" i="15"/>
  <c r="K67" i="15"/>
  <c r="L67" i="15" s="1"/>
  <c r="K66" i="15"/>
  <c r="M66" i="15" s="1"/>
  <c r="L65" i="15"/>
  <c r="K65" i="15"/>
  <c r="M65" i="15" s="1"/>
  <c r="K64" i="15"/>
  <c r="M64" i="15" s="1"/>
  <c r="K63" i="15"/>
  <c r="M63" i="15" s="1"/>
  <c r="K62" i="15"/>
  <c r="L62" i="15" s="1"/>
  <c r="K61" i="15"/>
  <c r="M61" i="15" s="1"/>
  <c r="K60" i="15"/>
  <c r="M60" i="15" s="1"/>
  <c r="K59" i="15"/>
  <c r="L59" i="15" s="1"/>
  <c r="K58" i="15"/>
  <c r="M58" i="15" s="1"/>
  <c r="K57" i="15"/>
  <c r="M57" i="15" s="1"/>
  <c r="K56" i="15"/>
  <c r="M56" i="15" s="1"/>
  <c r="L55" i="15"/>
  <c r="K55" i="15"/>
  <c r="M55" i="15" s="1"/>
  <c r="L54" i="15"/>
  <c r="K54" i="15"/>
  <c r="M54" i="15" s="1"/>
  <c r="K53" i="15"/>
  <c r="M53" i="15" s="1"/>
  <c r="K52" i="15"/>
  <c r="M52" i="15" s="1"/>
  <c r="K51" i="15"/>
  <c r="L51" i="15" s="1"/>
  <c r="K50" i="15"/>
  <c r="L50" i="15" s="1"/>
  <c r="K49" i="15"/>
  <c r="M49" i="15" s="1"/>
  <c r="K48" i="15"/>
  <c r="M48" i="15" s="1"/>
  <c r="M47" i="15"/>
  <c r="L47" i="15"/>
  <c r="K47" i="15"/>
  <c r="M46" i="15"/>
  <c r="K46" i="15"/>
  <c r="L46" i="15" s="1"/>
  <c r="K45" i="15"/>
  <c r="M45" i="15" s="1"/>
  <c r="K44" i="15"/>
  <c r="M44" i="15" s="1"/>
  <c r="K43" i="15"/>
  <c r="L43" i="15" s="1"/>
  <c r="K42" i="15"/>
  <c r="L42" i="15" s="1"/>
  <c r="L41" i="15"/>
  <c r="K41" i="15"/>
  <c r="M41" i="15" s="1"/>
  <c r="K40" i="15"/>
  <c r="M40" i="15" s="1"/>
  <c r="K39" i="15"/>
  <c r="M39" i="15" s="1"/>
  <c r="M38" i="15"/>
  <c r="K38" i="15"/>
  <c r="L38" i="15" s="1"/>
  <c r="K37" i="15"/>
  <c r="M37" i="15" s="1"/>
  <c r="K36" i="15"/>
  <c r="M36" i="15" s="1"/>
  <c r="M35" i="15"/>
  <c r="K35" i="15"/>
  <c r="L35" i="15" s="1"/>
  <c r="K34" i="15"/>
  <c r="L34" i="15" s="1"/>
  <c r="L33" i="15"/>
  <c r="K33" i="15"/>
  <c r="M33" i="15" s="1"/>
  <c r="K32" i="15"/>
  <c r="M32" i="15" s="1"/>
  <c r="K31" i="15"/>
  <c r="M31" i="15" s="1"/>
  <c r="K30" i="15"/>
  <c r="L30" i="15" s="1"/>
  <c r="K29" i="15"/>
  <c r="M29" i="15" s="1"/>
  <c r="K28" i="15"/>
  <c r="M28" i="15" s="1"/>
  <c r="M27" i="15"/>
  <c r="K27" i="15"/>
  <c r="L27" i="15" s="1"/>
  <c r="K26" i="15"/>
  <c r="L26" i="15" s="1"/>
  <c r="K25" i="15"/>
  <c r="M25" i="15" s="1"/>
  <c r="K24" i="15"/>
  <c r="M24" i="15" s="1"/>
  <c r="M23" i="15"/>
  <c r="L23" i="15"/>
  <c r="K23" i="15"/>
  <c r="M22" i="15"/>
  <c r="L22" i="15"/>
  <c r="K22" i="15"/>
  <c r="K21" i="15"/>
  <c r="M21" i="15" s="1"/>
  <c r="K20" i="15"/>
  <c r="M20" i="15" s="1"/>
  <c r="K19" i="15"/>
  <c r="L19" i="15" s="1"/>
  <c r="K18" i="15"/>
  <c r="M18" i="15" s="1"/>
  <c r="K17" i="15"/>
  <c r="M17" i="15" s="1"/>
  <c r="K16" i="15"/>
  <c r="M16" i="15" s="1"/>
  <c r="M15" i="15"/>
  <c r="L15" i="15"/>
  <c r="K15" i="15"/>
  <c r="M14" i="15"/>
  <c r="K14" i="15"/>
  <c r="L14" i="15" s="1"/>
  <c r="K13" i="15"/>
  <c r="M13" i="15" s="1"/>
  <c r="K12" i="15"/>
  <c r="M12" i="15" s="1"/>
  <c r="K11" i="15"/>
  <c r="L11" i="15" s="1"/>
  <c r="K10" i="15"/>
  <c r="M10" i="15" s="1"/>
  <c r="L9" i="15"/>
  <c r="K9" i="15"/>
  <c r="M9" i="15" s="1"/>
  <c r="K8" i="15"/>
  <c r="M8" i="15" s="1"/>
  <c r="K7" i="15"/>
  <c r="M7" i="15" s="1"/>
  <c r="K6" i="15"/>
  <c r="M6" i="15" s="1"/>
  <c r="K5" i="15"/>
  <c r="M5" i="15" s="1"/>
  <c r="L6" i="15" l="1"/>
  <c r="K9" i="17"/>
  <c r="D21" i="5" s="1"/>
  <c r="G9" i="14"/>
  <c r="L10" i="17"/>
  <c r="E21" i="5" s="1"/>
  <c r="G8" i="14"/>
  <c r="M75" i="15"/>
  <c r="L94" i="15"/>
  <c r="L7" i="15"/>
  <c r="L25" i="15"/>
  <c r="M30" i="15"/>
  <c r="L39" i="15"/>
  <c r="L57" i="15"/>
  <c r="M62" i="15"/>
  <c r="L71" i="15"/>
  <c r="L89" i="15"/>
  <c r="L103" i="15"/>
  <c r="M11" i="15"/>
  <c r="L17" i="15"/>
  <c r="L31" i="15"/>
  <c r="L49" i="15"/>
  <c r="L63" i="15"/>
  <c r="L81" i="15"/>
  <c r="L95" i="15"/>
  <c r="M59" i="15"/>
  <c r="M91" i="15"/>
  <c r="M43" i="15"/>
  <c r="M19" i="15"/>
  <c r="M51" i="15"/>
  <c r="M83" i="15"/>
  <c r="L12" i="15"/>
  <c r="L20" i="15"/>
  <c r="L28" i="15"/>
  <c r="L36" i="15"/>
  <c r="L44" i="15"/>
  <c r="L52" i="15"/>
  <c r="L60" i="15"/>
  <c r="L68" i="15"/>
  <c r="L76" i="15"/>
  <c r="L84" i="15"/>
  <c r="L92" i="15"/>
  <c r="L100" i="15"/>
  <c r="L58" i="15"/>
  <c r="L66" i="15"/>
  <c r="L74" i="15"/>
  <c r="L98" i="15"/>
  <c r="L5" i="15"/>
  <c r="L105" i="15" s="1"/>
  <c r="D22" i="5" s="1"/>
  <c r="L13" i="15"/>
  <c r="L21" i="15"/>
  <c r="M26" i="15"/>
  <c r="L29" i="15"/>
  <c r="M34" i="15"/>
  <c r="L37" i="15"/>
  <c r="M42" i="15"/>
  <c r="L45" i="15"/>
  <c r="M50" i="15"/>
  <c r="L53" i="15"/>
  <c r="L61" i="15"/>
  <c r="L69" i="15"/>
  <c r="L77" i="15"/>
  <c r="M82" i="15"/>
  <c r="L85" i="15"/>
  <c r="M90" i="15"/>
  <c r="L93" i="15"/>
  <c r="L101" i="15"/>
  <c r="L8" i="15"/>
  <c r="L16" i="15"/>
  <c r="L24" i="15"/>
  <c r="L32" i="15"/>
  <c r="L40" i="15"/>
  <c r="L48" i="15"/>
  <c r="L56" i="15"/>
  <c r="L64" i="15"/>
  <c r="L72" i="15"/>
  <c r="L80" i="15"/>
  <c r="L88" i="15"/>
  <c r="L96" i="15"/>
  <c r="L104" i="15"/>
  <c r="L10" i="15"/>
  <c r="L18" i="15"/>
  <c r="K8" i="16"/>
  <c r="E23" i="5" s="1"/>
  <c r="J6" i="16"/>
  <c r="J7" i="16" s="1"/>
  <c r="D23" i="5" s="1"/>
  <c r="G10" i="14" l="1"/>
  <c r="M106" i="15"/>
  <c r="E22" i="5" s="1"/>
  <c r="C10" i="14" l="1"/>
  <c r="H10" i="14" s="1"/>
  <c r="C9" i="14"/>
  <c r="H9" i="14" s="1"/>
  <c r="C8" i="14"/>
  <c r="H8" i="14" s="1"/>
  <c r="C7" i="14"/>
  <c r="H7" i="14" s="1"/>
  <c r="H6" i="14"/>
  <c r="C6" i="14"/>
  <c r="G11" i="14" l="1"/>
  <c r="D20" i="5" s="1"/>
  <c r="H12" i="14"/>
  <c r="E20" i="5" s="1"/>
  <c r="G6" i="13" l="1"/>
  <c r="H6" i="13"/>
  <c r="G7" i="13"/>
  <c r="H7" i="13" s="1"/>
  <c r="G5" i="13"/>
  <c r="H5" i="13" s="1"/>
  <c r="G15" i="12"/>
  <c r="H15" i="12" s="1"/>
  <c r="G13" i="12"/>
  <c r="H13" i="12" s="1"/>
  <c r="G11" i="12"/>
  <c r="H11" i="12" s="1"/>
  <c r="G9" i="12"/>
  <c r="G7" i="12"/>
  <c r="H7" i="12" s="1"/>
  <c r="C7" i="12"/>
  <c r="C9" i="12"/>
  <c r="C11" i="12"/>
  <c r="C13" i="12"/>
  <c r="C15" i="12"/>
  <c r="G10" i="7"/>
  <c r="G9" i="7"/>
  <c r="G8" i="7"/>
  <c r="G7" i="7"/>
  <c r="G6" i="7"/>
  <c r="G10" i="6"/>
  <c r="G9" i="6"/>
  <c r="G8" i="6"/>
  <c r="G7" i="6"/>
  <c r="G6" i="6"/>
  <c r="G10" i="1"/>
  <c r="G9" i="1"/>
  <c r="G8" i="1"/>
  <c r="G7" i="1"/>
  <c r="G6" i="1"/>
  <c r="G8" i="13" l="1"/>
  <c r="D19" i="5" s="1"/>
  <c r="H8" i="13"/>
  <c r="E19" i="5" s="1"/>
  <c r="G16" i="12"/>
  <c r="D18" i="5" s="1"/>
  <c r="H9" i="12"/>
  <c r="H17" i="12" s="1"/>
  <c r="E18" i="5" s="1"/>
  <c r="H30" i="11"/>
  <c r="I30" i="11" s="1"/>
  <c r="C30" i="11"/>
  <c r="H26" i="11"/>
  <c r="I26" i="11" s="1"/>
  <c r="C26" i="11"/>
  <c r="H22" i="11"/>
  <c r="I22" i="11" s="1"/>
  <c r="C22" i="11"/>
  <c r="H18" i="11"/>
  <c r="C18" i="11"/>
  <c r="H14" i="11"/>
  <c r="C14" i="11"/>
  <c r="H26" i="10"/>
  <c r="H30" i="10"/>
  <c r="H22" i="10"/>
  <c r="H18" i="10"/>
  <c r="C30" i="10"/>
  <c r="C26" i="10"/>
  <c r="C22" i="10"/>
  <c r="C18" i="10"/>
  <c r="C14" i="10"/>
  <c r="E6" i="3"/>
  <c r="H14" i="10"/>
  <c r="K7" i="3"/>
  <c r="E14" i="5" s="1"/>
  <c r="I6" i="3"/>
  <c r="H6" i="3"/>
  <c r="G6" i="3"/>
  <c r="F6" i="3"/>
  <c r="C6" i="6"/>
  <c r="J7" i="3"/>
  <c r="D14" i="5" s="1"/>
  <c r="G6" i="9"/>
  <c r="H6" i="9" s="1"/>
  <c r="G5" i="9"/>
  <c r="H5" i="9" s="1"/>
  <c r="F5" i="8"/>
  <c r="F5" i="2"/>
  <c r="D24" i="5" s="1"/>
  <c r="H8" i="9" l="1"/>
  <c r="E15" i="5" s="1"/>
  <c r="G5" i="8"/>
  <c r="E25" i="5" s="1"/>
  <c r="D25" i="5"/>
  <c r="G7" i="9"/>
  <c r="D15" i="5" s="1"/>
  <c r="I18" i="11"/>
  <c r="I14" i="10"/>
  <c r="I30" i="10"/>
  <c r="I26" i="10"/>
  <c r="G5" i="2"/>
  <c r="E24" i="5" s="1"/>
  <c r="H33" i="10"/>
  <c r="D12" i="5" s="1"/>
  <c r="H33" i="11"/>
  <c r="D17" i="5" s="1"/>
  <c r="I14" i="11"/>
  <c r="I18" i="10"/>
  <c r="I22" i="10"/>
  <c r="I34" i="11" l="1"/>
  <c r="E17" i="5" s="1"/>
  <c r="I34" i="10"/>
  <c r="E12" i="5" s="1"/>
  <c r="H10" i="7" l="1"/>
  <c r="C10" i="7"/>
  <c r="H9" i="7"/>
  <c r="C9" i="7"/>
  <c r="H8" i="7"/>
  <c r="C8" i="7"/>
  <c r="H7" i="7"/>
  <c r="C7" i="7"/>
  <c r="C6" i="7"/>
  <c r="H10" i="6"/>
  <c r="C10" i="6"/>
  <c r="H9" i="6"/>
  <c r="C9" i="6"/>
  <c r="C8" i="6"/>
  <c r="H7" i="6"/>
  <c r="C7" i="6"/>
  <c r="H7" i="1"/>
  <c r="H8" i="1"/>
  <c r="H9" i="1"/>
  <c r="H10" i="1"/>
  <c r="H6" i="1"/>
  <c r="C10" i="1"/>
  <c r="C9" i="1"/>
  <c r="C8" i="1"/>
  <c r="C7" i="1"/>
  <c r="C6" i="1"/>
  <c r="H8" i="6" l="1"/>
  <c r="H12" i="1"/>
  <c r="E11" i="5" s="1"/>
  <c r="G11" i="6"/>
  <c r="D13" i="5" s="1"/>
  <c r="G11" i="1"/>
  <c r="D11" i="5" s="1"/>
  <c r="G11" i="7"/>
  <c r="D16" i="5" s="1"/>
  <c r="H6" i="7"/>
  <c r="H12" i="7" s="1"/>
  <c r="E16" i="5" s="1"/>
  <c r="H6" i="6"/>
  <c r="H12" i="6" s="1"/>
  <c r="E13" i="5" s="1"/>
  <c r="D29" i="5" l="1"/>
  <c r="D6" i="5" s="1"/>
  <c r="D28" i="5"/>
</calcChain>
</file>

<file path=xl/sharedStrings.xml><?xml version="1.0" encoding="utf-8"?>
<sst xmlns="http://schemas.openxmlformats.org/spreadsheetml/2006/main" count="349" uniqueCount="145">
  <si>
    <t>Sr. No.</t>
  </si>
  <si>
    <t>Description</t>
  </si>
  <si>
    <t>Instructions</t>
  </si>
  <si>
    <t>Please refer to RFP Scope of Work for details describing the services and scope of the system implementation services, software ongoing maintenance and operations support services, hardware and softwares to be provided and priced in accordance with this Indicative Commercial Template.</t>
  </si>
  <si>
    <t>This template contains multiple worksheets designed to provide an understanding of the costing model used by the Bidder. Use of this template is critical to proposal evaluation, and it is essential that the bidder use this form in preparing commercial response to this RFP</t>
  </si>
  <si>
    <r>
      <t xml:space="preserve">This commercial template is as per </t>
    </r>
    <r>
      <rPr>
        <b/>
        <sz val="11"/>
        <color theme="1"/>
        <rFont val="Calibri"/>
        <family val="2"/>
        <scheme val="minor"/>
      </rPr>
      <t xml:space="preserve">Form T-6: Commercial Bid </t>
    </r>
    <r>
      <rPr>
        <sz val="11"/>
        <color theme="1"/>
        <rFont val="Calibri"/>
        <family val="2"/>
        <scheme val="minor"/>
      </rPr>
      <t>of the RFP document.</t>
    </r>
  </si>
  <si>
    <t>This commercial template will be completed and provided as indicative commercial bid in a separate sealed envelope as required in the RFP</t>
  </si>
  <si>
    <t>Each worsheet is designed to elicit specific pricing information related to the requirement of this RFP.</t>
  </si>
  <si>
    <t>The Bidder must provide details pertaining to the assumptions, expectations, and/or performance parameters that have been used as the basis for the pricing.</t>
  </si>
  <si>
    <t>Please find below the legends to be followed while filling the template:</t>
  </si>
  <si>
    <t>Bidder to input value</t>
  </si>
  <si>
    <t>Value to be auto-populated</t>
  </si>
  <si>
    <t>No value to be inputed</t>
  </si>
  <si>
    <t>Name of Bidder:</t>
  </si>
  <si>
    <r>
      <t xml:space="preserve">Indicative Commercial Bid (Price Summary) </t>
    </r>
    <r>
      <rPr>
        <i/>
        <sz val="11"/>
        <color theme="1"/>
        <rFont val="Calibri"/>
        <family val="2"/>
        <scheme val="minor"/>
      </rPr>
      <t xml:space="preserve"> (in INR crores)</t>
    </r>
  </si>
  <si>
    <t>Price stated must be all inclusive except GST, GST will be reimbursed/payable at actuals. Year stated are the Beginning of each year for PV calculations.</t>
  </si>
  <si>
    <r>
      <t xml:space="preserve">Total Cost </t>
    </r>
    <r>
      <rPr>
        <b/>
        <i/>
        <sz val="11"/>
        <color rgb="FF000000"/>
        <rFont val="Calibri"/>
        <family val="2"/>
        <scheme val="minor"/>
      </rPr>
      <t>(excl. GST)</t>
    </r>
    <r>
      <rPr>
        <b/>
        <sz val="11"/>
        <color rgb="FF000000"/>
        <rFont val="Calibri"/>
        <family val="2"/>
        <scheme val="minor"/>
      </rPr>
      <t xml:space="preserve">
</t>
    </r>
    <r>
      <rPr>
        <b/>
        <i/>
        <sz val="11"/>
        <color rgb="FF000000"/>
        <rFont val="Calibri"/>
        <family val="2"/>
        <scheme val="minor"/>
      </rPr>
      <t>(in INR lakhs)</t>
    </r>
  </si>
  <si>
    <r>
      <t xml:space="preserve">Total NPV Cost
</t>
    </r>
    <r>
      <rPr>
        <b/>
        <i/>
        <sz val="11"/>
        <color rgb="FF000000"/>
        <rFont val="Calibri"/>
        <family val="2"/>
        <scheme val="minor"/>
      </rPr>
      <t>(in INR lakhs)</t>
    </r>
  </si>
  <si>
    <t>Bidder to Check the Correctness of the  Grant Total Cost and NPV Computation, the provided template and formulae are only suggestive /facilitators for computation.</t>
  </si>
  <si>
    <r>
      <t xml:space="preserve">Grand Total Cost </t>
    </r>
    <r>
      <rPr>
        <b/>
        <i/>
        <sz val="10"/>
        <color theme="1"/>
        <rFont val="Calibri"/>
        <family val="2"/>
        <scheme val="minor"/>
      </rPr>
      <t>(excl. GST)</t>
    </r>
    <r>
      <rPr>
        <b/>
        <sz val="10"/>
        <color theme="1"/>
        <rFont val="Calibri"/>
        <family val="2"/>
        <scheme val="minor"/>
      </rPr>
      <t xml:space="preserve"> :
</t>
    </r>
    <r>
      <rPr>
        <b/>
        <i/>
        <sz val="10"/>
        <color theme="1"/>
        <rFont val="Calibri"/>
        <family val="2"/>
        <scheme val="minor"/>
      </rPr>
      <t>(in INR lakhs)</t>
    </r>
  </si>
  <si>
    <r>
      <t xml:space="preserve">Grand Total Cost (NPV) :
</t>
    </r>
    <r>
      <rPr>
        <b/>
        <i/>
        <sz val="10"/>
        <color theme="1"/>
        <rFont val="Calibri"/>
        <family val="2"/>
        <scheme val="minor"/>
      </rPr>
      <t>(in INR lakhs)</t>
    </r>
  </si>
  <si>
    <t>Authorized Signatory</t>
  </si>
  <si>
    <t>Place :</t>
  </si>
  <si>
    <t>Name :</t>
  </si>
  <si>
    <t>Date :</t>
  </si>
  <si>
    <t>Designation :</t>
  </si>
  <si>
    <t>Additional Remarks (if any) by Bidder:</t>
  </si>
  <si>
    <t>Request For Proposal For Development Of NextGen Marketing Technology Platform For Life Insurance Corporation Of India</t>
  </si>
  <si>
    <r>
      <t>Campaign Management: License fee</t>
    </r>
    <r>
      <rPr>
        <b/>
        <sz val="11"/>
        <color theme="1"/>
        <rFont val="Calibri"/>
        <family val="2"/>
        <scheme val="minor"/>
      </rPr>
      <t xml:space="preserve"> (Table#1)</t>
    </r>
  </si>
  <si>
    <r>
      <t>Audience Management: License fee</t>
    </r>
    <r>
      <rPr>
        <b/>
        <sz val="11"/>
        <color theme="1"/>
        <rFont val="Calibri"/>
        <family val="2"/>
        <scheme val="minor"/>
      </rPr>
      <t xml:space="preserve"> (Table#3)</t>
    </r>
  </si>
  <si>
    <r>
      <t xml:space="preserve">Audience Management: Change Request Cost </t>
    </r>
    <r>
      <rPr>
        <b/>
        <sz val="11"/>
        <color theme="1"/>
        <rFont val="Calibri"/>
        <family val="2"/>
        <scheme val="minor"/>
      </rPr>
      <t>(Table#5)</t>
    </r>
  </si>
  <si>
    <r>
      <t>AB/MVT: License fee</t>
    </r>
    <r>
      <rPr>
        <b/>
        <sz val="11"/>
        <color theme="1"/>
        <rFont val="Calibri"/>
        <family val="2"/>
        <scheme val="minor"/>
      </rPr>
      <t xml:space="preserve"> (Table#6)</t>
    </r>
  </si>
  <si>
    <t>Enterprise licensing fee - Campaign management</t>
  </si>
  <si>
    <t>Cost for Year 1</t>
  </si>
  <si>
    <t>Cost for Year 2</t>
  </si>
  <si>
    <t>Cost for Year 3</t>
  </si>
  <si>
    <t>Cost for Year 4</t>
  </si>
  <si>
    <t>Cost for Year 5</t>
  </si>
  <si>
    <t>Total</t>
  </si>
  <si>
    <r>
      <t xml:space="preserve">Total Cost without GST
</t>
    </r>
    <r>
      <rPr>
        <b/>
        <i/>
        <sz val="11"/>
        <color theme="0"/>
        <rFont val="Calibri"/>
        <family val="2"/>
        <scheme val="minor"/>
      </rPr>
      <t>(in INR lakhs)</t>
    </r>
  </si>
  <si>
    <r>
      <t xml:space="preserve">PV
</t>
    </r>
    <r>
      <rPr>
        <b/>
        <i/>
        <sz val="11"/>
        <color theme="0"/>
        <rFont val="Calibri"/>
        <family val="2"/>
        <scheme val="minor"/>
      </rPr>
      <t>(in INR lakhs)</t>
    </r>
  </si>
  <si>
    <t>Grand Total Cost</t>
  </si>
  <si>
    <t>Grand Total Cost (NPV)</t>
  </si>
  <si>
    <r>
      <t xml:space="preserve">Indicative Quantity 
</t>
    </r>
    <r>
      <rPr>
        <b/>
        <i/>
        <sz val="11"/>
        <color theme="0"/>
        <rFont val="Calibri"/>
        <family val="2"/>
        <scheme val="minor"/>
      </rPr>
      <t>(Users, in lakhs)</t>
    </r>
  </si>
  <si>
    <t>Unit Cost 
(INR)</t>
  </si>
  <si>
    <t>Table#1: Campaign Management – License fee</t>
  </si>
  <si>
    <t>Table#3: Audience Management – License fee</t>
  </si>
  <si>
    <t>Enterprise licensing fee - Audience management</t>
  </si>
  <si>
    <t>Table#6: AB/MVT – License fee</t>
  </si>
  <si>
    <t>Enterprise licensing fee - AB/MVT</t>
  </si>
  <si>
    <t>S. No.</t>
  </si>
  <si>
    <t>No. of Man-days</t>
  </si>
  <si>
    <t>Cost/Man-day
(in INR lakhs)</t>
  </si>
  <si>
    <t>No. of Man-days/year</t>
  </si>
  <si>
    <t>Table#5: Audience Management – Change request cost</t>
  </si>
  <si>
    <t>FTE Type</t>
  </si>
  <si>
    <t>Audience Management Specialist</t>
  </si>
  <si>
    <t>Audience analyst</t>
  </si>
  <si>
    <t>FTE type</t>
  </si>
  <si>
    <t>Annual cost for 1 FTE</t>
  </si>
  <si>
    <t>Year 1</t>
  </si>
  <si>
    <t>Year 2</t>
  </si>
  <si>
    <t>Year 3</t>
  </si>
  <si>
    <t>Year 4</t>
  </si>
  <si>
    <t>Year 5</t>
  </si>
  <si>
    <t>Platform Configurator</t>
  </si>
  <si>
    <t>Campaign type</t>
  </si>
  <si>
    <t>Low complexity</t>
  </si>
  <si>
    <t>Linear; Single stage; Minimal personalization/experimentation</t>
  </si>
  <si>
    <t>Medium complexity</t>
  </si>
  <si>
    <t>Multi-stage; segmented campaign with experimentation of content/format</t>
  </si>
  <si>
    <t>High complexity</t>
  </si>
  <si>
    <t>Multi-stage; hyper personalized (1:1) automated campaigns</t>
  </si>
  <si>
    <t>Cost/campaign
(in INR lakhs)</t>
  </si>
  <si>
    <t>No. of campaigns</t>
  </si>
  <si>
    <t>Table#2.1: Campaign Management – Cost/campaign</t>
  </si>
  <si>
    <t>Table#7.1: AB/MVT tool – Cost/campaign</t>
  </si>
  <si>
    <t>Single page content-based AB testing</t>
  </si>
  <si>
    <t>Multi-page, segmented MVT with targeting campaigns</t>
  </si>
  <si>
    <t xml:space="preserve">Multi-page, customer journey based MVT with hyper targeting &amp; Personalisation of content and offers </t>
  </si>
  <si>
    <r>
      <t>Creative Agency: FTE Cost</t>
    </r>
    <r>
      <rPr>
        <b/>
        <sz val="11"/>
        <color theme="1"/>
        <rFont val="Calibri"/>
        <family val="2"/>
        <scheme val="minor"/>
      </rPr>
      <t xml:space="preserve"> (Table#8)</t>
    </r>
  </si>
  <si>
    <t>Copywriter</t>
  </si>
  <si>
    <t>Designer</t>
  </si>
  <si>
    <t>Video Editor</t>
  </si>
  <si>
    <t>Table#8: Creative Agency – FTE Cost</t>
  </si>
  <si>
    <r>
      <t>Creative Agency: Change Request Cost</t>
    </r>
    <r>
      <rPr>
        <b/>
        <sz val="11"/>
        <color theme="1"/>
        <rFont val="Calibri"/>
        <family val="2"/>
        <scheme val="minor"/>
      </rPr>
      <t xml:space="preserve"> (Table#9)</t>
    </r>
  </si>
  <si>
    <t>Marketing Automation Platform specialist</t>
  </si>
  <si>
    <t>CRM Analyst/Planner</t>
  </si>
  <si>
    <t>Optimization specialist</t>
  </si>
  <si>
    <t>QA Analyst</t>
  </si>
  <si>
    <t>Table#2.2: Campaign Management – FTE Annual Cost</t>
  </si>
  <si>
    <t>Table#5.1: Audience Management – FTE Annual Cost</t>
  </si>
  <si>
    <t>Audience Strategist</t>
  </si>
  <si>
    <t>Table#7.2: AB/MVT tool – FTE Annual Cost</t>
  </si>
  <si>
    <t>Optimisation Strategist</t>
  </si>
  <si>
    <t>Front end app/web developer</t>
  </si>
  <si>
    <t>AB testing platform Specialist</t>
  </si>
  <si>
    <t>Data Analyst</t>
  </si>
  <si>
    <t>No. of FTEs</t>
  </si>
  <si>
    <t>Table#9: Creative Agency – Change Request Cost</t>
  </si>
  <si>
    <t>Avg. Annual Cost per FTE 
(in INR lakhs)</t>
  </si>
  <si>
    <t>Avg. Annual Cost per FTE
(in INR lakhs)</t>
  </si>
  <si>
    <t>Cost/Man-day 
(in INR lakhs)</t>
  </si>
  <si>
    <t>The bidder will have to compulsorily quote prices for each line items. The quote should be for each line item and exact specifications called for in the Technical Bid.</t>
  </si>
  <si>
    <t xml:space="preserve">The Quantities are indicative and may vary, however, actual quantities will be as reflected in the Purchase Orders . </t>
  </si>
  <si>
    <r>
      <t xml:space="preserve">Tokenization  and Data Vault system: License fee </t>
    </r>
    <r>
      <rPr>
        <b/>
        <sz val="11"/>
        <color theme="1"/>
        <rFont val="Calibri"/>
        <family val="2"/>
        <scheme val="minor"/>
      </rPr>
      <t>(Table#10)</t>
    </r>
  </si>
  <si>
    <t>Indicative Quantity 
(No. of tokens managed, in lakhs)</t>
  </si>
  <si>
    <t>Enterprise licensing fee – Tokenization and Data Vault system</t>
  </si>
  <si>
    <t>Table#10: Tokenization and Data Vault system – License fee</t>
  </si>
  <si>
    <t>System Administrator</t>
  </si>
  <si>
    <t>Hardware</t>
  </si>
  <si>
    <t>Primary DC / Near DR / Far DR</t>
  </si>
  <si>
    <t>Environment (Interim Dev, Dev,  UAT, Prod, Any Other)</t>
  </si>
  <si>
    <t>License Type
Perpetual/Subscription</t>
  </si>
  <si>
    <t>Qty
A</t>
  </si>
  <si>
    <r>
      <t xml:space="preserve">Rate Per Unit
B </t>
    </r>
    <r>
      <rPr>
        <b/>
        <i/>
        <sz val="11"/>
        <color theme="0"/>
        <rFont val="Calibri"/>
        <family val="2"/>
        <scheme val="minor"/>
      </rPr>
      <t>(in INR lakhs)</t>
    </r>
  </si>
  <si>
    <t>5-Year TCO
C = A*B</t>
  </si>
  <si>
    <r>
      <t xml:space="preserve">Total Cost
</t>
    </r>
    <r>
      <rPr>
        <b/>
        <i/>
        <sz val="11"/>
        <color theme="0"/>
        <rFont val="Calibri"/>
        <family val="2"/>
        <scheme val="minor"/>
      </rPr>
      <t>(in INR lakhs)</t>
    </r>
  </si>
  <si>
    <t>Nature of Support</t>
  </si>
  <si>
    <r>
      <t xml:space="preserve">Year 1 Cost 
</t>
    </r>
    <r>
      <rPr>
        <b/>
        <i/>
        <sz val="11"/>
        <color theme="0"/>
        <rFont val="Calibri"/>
        <family val="2"/>
        <scheme val="minor"/>
      </rPr>
      <t>(in INR lakhs)</t>
    </r>
  </si>
  <si>
    <r>
      <t xml:space="preserve">Year 2 Cost 
</t>
    </r>
    <r>
      <rPr>
        <b/>
        <i/>
        <sz val="11"/>
        <color theme="0"/>
        <rFont val="Calibri"/>
        <family val="2"/>
        <scheme val="minor"/>
      </rPr>
      <t>(in INR lakhs)</t>
    </r>
  </si>
  <si>
    <r>
      <t xml:space="preserve">Year 3 Cost 
</t>
    </r>
    <r>
      <rPr>
        <b/>
        <i/>
        <sz val="11"/>
        <color theme="0"/>
        <rFont val="Calibri"/>
        <family val="2"/>
        <scheme val="minor"/>
      </rPr>
      <t>(in INR lakhs)</t>
    </r>
  </si>
  <si>
    <r>
      <t xml:space="preserve">Year 4 Cost 
</t>
    </r>
    <r>
      <rPr>
        <b/>
        <i/>
        <sz val="11"/>
        <color theme="0"/>
        <rFont val="Calibri"/>
        <family val="2"/>
        <scheme val="minor"/>
      </rPr>
      <t>(in INR lakhs)</t>
    </r>
  </si>
  <si>
    <r>
      <t xml:space="preserve">Year 5 Cost 
</t>
    </r>
    <r>
      <rPr>
        <b/>
        <i/>
        <sz val="11"/>
        <color theme="0"/>
        <rFont val="Calibri"/>
        <family val="2"/>
        <scheme val="minor"/>
      </rPr>
      <t>(in INR lakhs)</t>
    </r>
  </si>
  <si>
    <t>ATS (Hardware)</t>
  </si>
  <si>
    <t>Table#14: Integration Cost</t>
  </si>
  <si>
    <t>Table#15: Integration: Change request Cost</t>
  </si>
  <si>
    <t>Table#13: Tokenization and Data Vault system – Hardware ATS Cost</t>
  </si>
  <si>
    <t>Table#12: Tokenization and Data Vault system – Hardware fee</t>
  </si>
  <si>
    <t>Annual cost for 1 FTE (in INR lakhs)</t>
  </si>
  <si>
    <t>Table#11.1: Tokenization and Data Vault system – FTE Annual Cost</t>
  </si>
  <si>
    <r>
      <t xml:space="preserve">Tokenization and Data Vault system: Managed Services (FTE based) </t>
    </r>
    <r>
      <rPr>
        <b/>
        <sz val="11"/>
        <color theme="1"/>
        <rFont val="Calibri"/>
        <family val="2"/>
        <scheme val="minor"/>
      </rPr>
      <t>(Table#11)</t>
    </r>
  </si>
  <si>
    <r>
      <t xml:space="preserve">Tokenization and Data Vault system: Hardware fee </t>
    </r>
    <r>
      <rPr>
        <b/>
        <sz val="11"/>
        <color theme="1"/>
        <rFont val="Calibri"/>
        <family val="2"/>
        <scheme val="minor"/>
      </rPr>
      <t>(Table#12)</t>
    </r>
  </si>
  <si>
    <r>
      <t>Tokenization and Data Vault system: Hardware ATS Cost</t>
    </r>
    <r>
      <rPr>
        <b/>
        <sz val="11"/>
        <color theme="1"/>
        <rFont val="Calibri"/>
        <family val="2"/>
        <scheme val="minor"/>
      </rPr>
      <t xml:space="preserve"> (Table#13)</t>
    </r>
  </si>
  <si>
    <r>
      <t xml:space="preserve">Integration Cost </t>
    </r>
    <r>
      <rPr>
        <b/>
        <sz val="11"/>
        <color theme="1"/>
        <rFont val="Calibri"/>
        <family val="2"/>
        <scheme val="minor"/>
      </rPr>
      <t>(Table#14)</t>
    </r>
  </si>
  <si>
    <r>
      <t xml:space="preserve">Integration Change Request Cost </t>
    </r>
    <r>
      <rPr>
        <b/>
        <sz val="11"/>
        <color theme="1"/>
        <rFont val="Calibri"/>
        <family val="2"/>
        <scheme val="minor"/>
      </rPr>
      <t>(Table#15)</t>
    </r>
  </si>
  <si>
    <t>Table#11: Tokenization and Data Vault system – Managed Services (FTE based)</t>
  </si>
  <si>
    <t>Table#7: AB/MVT – Managed Services (Campaign based)</t>
  </si>
  <si>
    <t>Table#4: Audience Management – Managed Services (FTE based)</t>
  </si>
  <si>
    <t>Table#2: Campaign Management – Managed Services (Campaign based)</t>
  </si>
  <si>
    <r>
      <t xml:space="preserve">Campaign Management: Managed services fee (Campaign based) </t>
    </r>
    <r>
      <rPr>
        <b/>
        <sz val="11"/>
        <color theme="1"/>
        <rFont val="Calibri"/>
        <family val="2"/>
        <scheme val="minor"/>
      </rPr>
      <t>(Table#2)</t>
    </r>
  </si>
  <si>
    <r>
      <t xml:space="preserve">Audience Management: Managed Services (FTE based) </t>
    </r>
    <r>
      <rPr>
        <b/>
        <sz val="11"/>
        <color theme="1"/>
        <rFont val="Calibri"/>
        <family val="2"/>
        <scheme val="minor"/>
      </rPr>
      <t>(Table#4)</t>
    </r>
  </si>
  <si>
    <r>
      <t>AB/MVT: Managed services fee (Campaign based)</t>
    </r>
    <r>
      <rPr>
        <b/>
        <sz val="11"/>
        <color theme="1"/>
        <rFont val="Calibri"/>
        <family val="2"/>
        <scheme val="minor"/>
      </rPr>
      <t xml:space="preserve"> (Table#7)</t>
    </r>
  </si>
  <si>
    <t>Request for Proposal
For Development Of NextGen Marketing Technology Platform For Life Insurance Corporation Of India
(Ref: LIC/CO/IT/DT/2024/RFP/03 Dated: 18.07.2024)</t>
  </si>
  <si>
    <r>
      <t xml:space="preserve">(Ref: LIC/CO/IT/DT/2023/RFP/03 </t>
    </r>
    <r>
      <rPr>
        <b/>
        <sz val="11"/>
        <rFont val="Calibri"/>
        <family val="2"/>
        <scheme val="minor"/>
      </rPr>
      <t>Dated: 18.07.2024</t>
    </r>
    <r>
      <rPr>
        <b/>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</si>
</sst>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000"/>
  </numFmts>
  <fonts count="17" x14ac:knownFonts="1">
    <font>
      <sz val="11"/>
      <color theme="1"/>
      <name val="Calibri"/>
      <family val="2"/>
      <scheme val="minor"/>
    </font>
    <font>
      <b/>
      <sz val="11"/>
      <color theme="0"/>
      <name val="Calibri"/>
      <family val="2"/>
      <scheme val="minor"/>
    </font>
    <font>
      <b/>
      <sz val="11"/>
      <color theme="1"/>
      <name val="Calibri"/>
      <family val="2"/>
      <scheme val="minor"/>
    </font>
    <font>
      <b/>
      <sz val="11"/>
      <color rgb="FFFF0000"/>
      <name val="Calibri"/>
      <family val="2"/>
      <scheme val="minor"/>
    </font>
    <font>
      <b/>
      <sz val="14"/>
      <color theme="1"/>
      <name val="Calibri"/>
      <family val="2"/>
      <scheme val="minor"/>
    </font>
    <font>
      <i/>
      <sz val="11"/>
      <color theme="1"/>
      <name val="Calibri"/>
      <family val="2"/>
      <scheme val="minor"/>
    </font>
    <font>
      <i/>
      <sz val="8"/>
      <color theme="1"/>
      <name val="Calibri"/>
      <family val="2"/>
      <scheme val="minor"/>
    </font>
    <font>
      <b/>
      <sz val="11"/>
      <color rgb="FF000000"/>
      <name val="Calibri"/>
      <family val="2"/>
      <scheme val="minor"/>
    </font>
    <font>
      <b/>
      <i/>
      <sz val="11"/>
      <color rgb="FF000000"/>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b/>
      <sz val="12"/>
      <color theme="1"/>
      <name val="Calibri"/>
      <family val="2"/>
      <scheme val="minor"/>
    </font>
    <font>
      <b/>
      <i/>
      <sz val="11"/>
      <color theme="0"/>
      <name val="Calibri"/>
      <family val="2"/>
      <scheme val="minor"/>
    </font>
    <font>
      <sz val="11"/>
      <color rgb="FF000000"/>
      <name val="Calibri"/>
      <family val="2"/>
      <scheme val="minor"/>
    </font>
    <font>
      <b/>
      <sz val="11"/>
      <name val="Calibri"/>
      <family val="2"/>
      <scheme val="minor"/>
    </font>
    <font>
      <sz val="11"/>
      <color rgb="FF000000"/>
      <name val="Calibri"/>
      <family val="2"/>
    </font>
  </fonts>
  <fills count="12">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rgb="FFD9E2F3"/>
        <bgColor indexed="64"/>
      </patternFill>
    </fill>
    <fill>
      <patternFill patternType="solid">
        <fgColor theme="4" tint="-0.249977111117893"/>
        <bgColor indexed="64"/>
      </patternFill>
    </fill>
    <fill>
      <patternFill patternType="solid">
        <fgColor rgb="FFDDDDDD"/>
        <bgColor indexed="64"/>
      </patternFill>
    </fill>
    <fill>
      <patternFill patternType="solid">
        <fgColor theme="2" tint="-0.249977111117893"/>
        <bgColor indexed="64"/>
      </patternFill>
    </fill>
    <fill>
      <patternFill patternType="solid">
        <fgColor rgb="FFE8E8E8"/>
        <bgColor indexed="64"/>
      </patternFill>
    </fill>
  </fills>
  <borders count="24">
    <border>
      <left/>
      <right/>
      <top/>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60">
    <xf numFmtId="0" fontId="0" fillId="0" borderId="0" xfId="0"/>
    <xf numFmtId="0" fontId="0" fillId="0" borderId="2" xfId="0" applyBorder="1"/>
    <xf numFmtId="0" fontId="0" fillId="0" borderId="1"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4" fillId="2" borderId="4" xfId="0" applyFont="1" applyFill="1" applyBorder="1"/>
    <xf numFmtId="0" fontId="0" fillId="2" borderId="5" xfId="0" applyFill="1" applyBorder="1"/>
    <xf numFmtId="0" fontId="0" fillId="2" borderId="6" xfId="0" applyFill="1" applyBorder="1"/>
    <xf numFmtId="0" fontId="0" fillId="2" borderId="8" xfId="0" applyFill="1" applyBorder="1"/>
    <xf numFmtId="0" fontId="0" fillId="2" borderId="9" xfId="0" applyFill="1" applyBorder="1"/>
    <xf numFmtId="0" fontId="0" fillId="2" borderId="1" xfId="0" applyFill="1" applyBorder="1"/>
    <xf numFmtId="0" fontId="0" fillId="0" borderId="4"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8" xfId="0" applyBorder="1" applyAlignment="1">
      <alignment horizontal="center"/>
    </xf>
    <xf numFmtId="0" fontId="7" fillId="7" borderId="3" xfId="0" applyFont="1" applyFill="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10" fillId="0" borderId="0" xfId="0" applyFont="1" applyAlignment="1">
      <alignment horizontal="right" vertical="center" wrapText="1"/>
    </xf>
    <xf numFmtId="0" fontId="1" fillId="8"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3" xfId="0" applyFont="1" applyBorder="1" applyAlignment="1">
      <alignment vertical="center" wrapText="1"/>
    </xf>
    <xf numFmtId="0" fontId="2" fillId="0" borderId="0" xfId="0" applyFont="1" applyAlignment="1">
      <alignment vertical="center" wrapText="1"/>
    </xf>
    <xf numFmtId="0" fontId="2" fillId="4" borderId="3" xfId="0" applyFont="1" applyFill="1" applyBorder="1" applyAlignment="1">
      <alignment horizontal="center" vertical="center"/>
    </xf>
    <xf numFmtId="0" fontId="14" fillId="0" borderId="3" xfId="0" applyFont="1" applyBorder="1" applyAlignment="1">
      <alignment horizontal="center" vertical="center"/>
    </xf>
    <xf numFmtId="0" fontId="14" fillId="3" borderId="3" xfId="0" applyFont="1" applyFill="1" applyBorder="1" applyAlignment="1" applyProtection="1">
      <alignment horizontal="center" vertical="center"/>
      <protection locked="0"/>
    </xf>
    <xf numFmtId="164" fontId="7" fillId="4" borderId="3" xfId="0" applyNumberFormat="1" applyFont="1" applyFill="1" applyBorder="1" applyAlignment="1">
      <alignment vertical="center" wrapText="1"/>
    </xf>
    <xf numFmtId="0" fontId="1" fillId="8" borderId="21" xfId="0" applyFont="1" applyFill="1" applyBorder="1" applyAlignment="1">
      <alignment horizontal="center" vertical="center" wrapText="1"/>
    </xf>
    <xf numFmtId="0" fontId="9" fillId="0" borderId="12" xfId="0" applyFont="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0" fillId="3" borderId="3" xfId="0" applyFill="1" applyBorder="1" applyAlignment="1" applyProtection="1">
      <alignment horizontal="center" vertical="center" wrapText="1"/>
      <protection locked="0"/>
    </xf>
    <xf numFmtId="164" fontId="0" fillId="4" borderId="3" xfId="0" applyNumberFormat="1" applyFill="1" applyBorder="1" applyAlignment="1">
      <alignment horizontal="center" vertical="center" wrapText="1"/>
    </xf>
    <xf numFmtId="0" fontId="9" fillId="0" borderId="13" xfId="0" applyFont="1" applyBorder="1" applyAlignment="1">
      <alignment horizontal="center" vertical="center" wrapText="1"/>
    </xf>
    <xf numFmtId="164" fontId="9" fillId="4" borderId="3" xfId="0" applyNumberFormat="1" applyFont="1" applyFill="1" applyBorder="1" applyAlignment="1">
      <alignment horizontal="center" vertical="center" wrapText="1"/>
    </xf>
    <xf numFmtId="0" fontId="9" fillId="0" borderId="0" xfId="0" applyFont="1" applyAlignment="1" applyProtection="1">
      <alignment horizontal="center" vertical="center" wrapText="1"/>
      <protection locked="0"/>
    </xf>
    <xf numFmtId="0" fontId="0" fillId="0" borderId="14" xfId="0" applyBorder="1" applyAlignment="1">
      <alignment vertical="center" wrapText="1"/>
    </xf>
    <xf numFmtId="0" fontId="10" fillId="0" borderId="0" xfId="0" applyFont="1" applyAlignment="1">
      <alignment horizontal="left" vertical="center" wrapText="1"/>
    </xf>
    <xf numFmtId="0" fontId="9" fillId="0" borderId="14" xfId="0" applyFont="1" applyBorder="1" applyAlignment="1">
      <alignment horizontal="center" vertical="center" wrapText="1"/>
    </xf>
    <xf numFmtId="0" fontId="9" fillId="0" borderId="0" xfId="0" applyFont="1" applyAlignment="1">
      <alignment horizontal="center" vertical="center" wrapText="1"/>
    </xf>
    <xf numFmtId="0" fontId="10" fillId="0" borderId="0" xfId="0" applyFont="1" applyAlignment="1" applyProtection="1">
      <alignment vertical="center" wrapText="1"/>
      <protection locked="0"/>
    </xf>
    <xf numFmtId="0" fontId="9" fillId="0" borderId="0" xfId="0" applyFont="1" applyAlignment="1">
      <alignment horizontal="left" vertical="center" wrapText="1"/>
    </xf>
    <xf numFmtId="0" fontId="9" fillId="0" borderId="18" xfId="0" applyFont="1" applyBorder="1" applyAlignment="1">
      <alignment horizontal="center" vertical="center" wrapText="1"/>
    </xf>
    <xf numFmtId="0" fontId="9" fillId="0" borderId="19" xfId="0" applyFont="1" applyBorder="1" applyAlignment="1">
      <alignment vertical="center" wrapText="1"/>
    </xf>
    <xf numFmtId="0" fontId="9" fillId="0" borderId="20" xfId="0" applyFont="1" applyBorder="1" applyAlignment="1">
      <alignment vertical="center" wrapText="1"/>
    </xf>
    <xf numFmtId="0" fontId="12" fillId="0" borderId="0" xfId="0" applyFont="1" applyAlignment="1" applyProtection="1">
      <alignment vertical="center" wrapText="1"/>
      <protection locked="0"/>
    </xf>
    <xf numFmtId="0" fontId="0" fillId="0" borderId="3" xfId="0" applyBorder="1" applyAlignment="1">
      <alignment vertical="center" wrapText="1"/>
    </xf>
    <xf numFmtId="0" fontId="2" fillId="4" borderId="3" xfId="0" applyFont="1" applyFill="1" applyBorder="1" applyAlignment="1">
      <alignment horizontal="center" vertical="center" wrapText="1"/>
    </xf>
    <xf numFmtId="0" fontId="0" fillId="3" borderId="3" xfId="0" applyFill="1" applyBorder="1" applyAlignment="1" applyProtection="1">
      <alignment vertical="center" wrapText="1"/>
      <protection locked="0"/>
    </xf>
    <xf numFmtId="0" fontId="0" fillId="4" borderId="3" xfId="0" applyFill="1" applyBorder="1" applyAlignment="1">
      <alignment vertical="center" wrapText="1"/>
    </xf>
    <xf numFmtId="164" fontId="2" fillId="4" borderId="3" xfId="0" applyNumberFormat="1" applyFont="1" applyFill="1" applyBorder="1" applyAlignment="1">
      <alignment vertical="center" wrapText="1"/>
    </xf>
    <xf numFmtId="0" fontId="0" fillId="5" borderId="3" xfId="0" applyFill="1" applyBorder="1" applyAlignment="1">
      <alignment vertical="center" wrapText="1"/>
    </xf>
    <xf numFmtId="0" fontId="14" fillId="3" borderId="3" xfId="0" applyFont="1" applyFill="1" applyBorder="1" applyAlignment="1" applyProtection="1">
      <alignment horizontal="center" vertical="center" wrapText="1"/>
      <protection locked="0"/>
    </xf>
    <xf numFmtId="0" fontId="0" fillId="4" borderId="3" xfId="0" applyFill="1" applyBorder="1" applyAlignment="1">
      <alignment horizontal="center" vertical="center" wrapText="1"/>
    </xf>
    <xf numFmtId="0" fontId="14" fillId="0" borderId="3" xfId="0" applyFont="1" applyBorder="1" applyAlignment="1" applyProtection="1">
      <alignment horizontal="center" vertical="center" wrapText="1"/>
      <protection locked="0"/>
    </xf>
    <xf numFmtId="0" fontId="14" fillId="0" borderId="3" xfId="0" applyFont="1" applyBorder="1" applyAlignment="1" applyProtection="1">
      <alignment vertical="center" wrapText="1"/>
      <protection locked="0"/>
    </xf>
    <xf numFmtId="0" fontId="0" fillId="0" borderId="3" xfId="0" applyBorder="1" applyAlignment="1" applyProtection="1">
      <alignment vertical="center" wrapText="1"/>
      <protection locked="0"/>
    </xf>
    <xf numFmtId="0" fontId="14" fillId="0" borderId="15" xfId="0" applyFont="1" applyBorder="1" applyAlignment="1">
      <alignment vertical="center" wrapText="1"/>
    </xf>
    <xf numFmtId="0" fontId="14" fillId="3" borderId="16" xfId="0" applyFont="1" applyFill="1" applyBorder="1" applyAlignment="1" applyProtection="1">
      <alignment horizontal="center" vertical="center" wrapText="1"/>
      <protection locked="0"/>
    </xf>
    <xf numFmtId="0" fontId="0" fillId="0" borderId="23" xfId="0" applyBorder="1" applyAlignment="1" applyProtection="1">
      <alignment vertical="center" wrapText="1"/>
      <protection locked="0"/>
    </xf>
    <xf numFmtId="0" fontId="14" fillId="0" borderId="3" xfId="0" applyFont="1" applyBorder="1" applyAlignment="1">
      <alignment vertical="center"/>
    </xf>
    <xf numFmtId="0" fontId="0" fillId="0" borderId="15" xfId="0" applyBorder="1" applyAlignment="1">
      <alignment horizontal="center" vertical="center" wrapText="1"/>
    </xf>
    <xf numFmtId="0" fontId="0" fillId="10" borderId="3" xfId="0" applyFill="1" applyBorder="1" applyAlignment="1">
      <alignment horizontal="center" vertical="center" wrapText="1"/>
    </xf>
    <xf numFmtId="0" fontId="0" fillId="3" borderId="3" xfId="0" applyFill="1" applyBorder="1" applyAlignment="1" applyProtection="1">
      <alignment vertical="top"/>
      <protection locked="0"/>
    </xf>
    <xf numFmtId="164" fontId="0" fillId="4" borderId="3" xfId="0" applyNumberFormat="1" applyFill="1" applyBorder="1" applyAlignment="1">
      <alignment horizontal="center"/>
    </xf>
    <xf numFmtId="164" fontId="7" fillId="4" borderId="3" xfId="0" applyNumberFormat="1" applyFont="1" applyFill="1" applyBorder="1" applyAlignment="1">
      <alignment horizontal="center" vertical="center" wrapText="1"/>
    </xf>
    <xf numFmtId="0" fontId="2" fillId="0" borderId="0" xfId="0" applyFont="1" applyAlignment="1" applyProtection="1">
      <alignment vertical="center"/>
      <protection locked="0"/>
    </xf>
    <xf numFmtId="0" fontId="0" fillId="0" borderId="3" xfId="0" applyBorder="1" applyAlignment="1">
      <alignment horizontal="left" vertical="center" wrapText="1"/>
    </xf>
    <xf numFmtId="0" fontId="14" fillId="0" borderId="3" xfId="0" applyFont="1" applyBorder="1" applyAlignment="1" applyProtection="1">
      <alignment vertical="center"/>
      <protection locked="0"/>
    </xf>
    <xf numFmtId="164" fontId="0" fillId="4" borderId="3" xfId="0" applyNumberFormat="1" applyFill="1" applyBorder="1" applyAlignment="1">
      <alignment vertical="center" wrapText="1"/>
    </xf>
    <xf numFmtId="165" fontId="0" fillId="5" borderId="3" xfId="0" applyNumberFormat="1" applyFill="1" applyBorder="1" applyAlignment="1">
      <alignment horizontal="center" vertical="center" wrapText="1"/>
    </xf>
    <xf numFmtId="0" fontId="16" fillId="0" borderId="3" xfId="0" applyFont="1" applyBorder="1" applyAlignment="1">
      <alignment vertical="center" wrapText="1"/>
    </xf>
    <xf numFmtId="1" fontId="14" fillId="0" borderId="3" xfId="0" applyNumberFormat="1" applyFont="1" applyBorder="1" applyAlignment="1">
      <alignment horizontal="center" vertical="center" wrapText="1"/>
    </xf>
    <xf numFmtId="0" fontId="14" fillId="3" borderId="3" xfId="0" applyFont="1" applyFill="1" applyBorder="1" applyAlignment="1" applyProtection="1">
      <alignment vertical="center" wrapText="1"/>
      <protection locked="0"/>
    </xf>
    <xf numFmtId="0" fontId="0" fillId="5" borderId="0" xfId="0" applyFill="1" applyAlignment="1">
      <alignment horizontal="center"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3" borderId="0" xfId="0" applyFill="1" applyAlignment="1">
      <alignment horizontal="center" vertical="center" wrapText="1"/>
    </xf>
    <xf numFmtId="0" fontId="0" fillId="4" borderId="0" xfId="0" applyFill="1" applyAlignment="1">
      <alignment horizontal="center" vertical="center" wrapText="1"/>
    </xf>
    <xf numFmtId="0" fontId="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0" fillId="2" borderId="7" xfId="0" applyFill="1" applyBorder="1" applyAlignment="1">
      <alignment horizontal="left" vertical="center" wrapText="1"/>
    </xf>
    <xf numFmtId="0" fontId="0" fillId="2" borderId="0" xfId="0" applyFill="1" applyAlignment="1">
      <alignment horizontal="left" vertical="center" wrapText="1"/>
    </xf>
    <xf numFmtId="0" fontId="0" fillId="2" borderId="2" xfId="0" applyFill="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left" vertical="top" wrapText="1"/>
    </xf>
    <xf numFmtId="0" fontId="0" fillId="0" borderId="2" xfId="0" applyBorder="1" applyAlignment="1">
      <alignment horizontal="left" vertical="top" wrapText="1"/>
    </xf>
    <xf numFmtId="0" fontId="12" fillId="0" borderId="10"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12" fillId="0" borderId="18"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12" fillId="0" borderId="20" xfId="0" applyFont="1" applyBorder="1" applyAlignment="1" applyProtection="1">
      <alignment horizontal="left" vertical="center" wrapText="1"/>
      <protection locked="0"/>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10" fillId="3" borderId="15" xfId="0" applyFont="1" applyFill="1" applyBorder="1" applyAlignment="1" applyProtection="1">
      <alignment horizontal="left" vertical="center" wrapText="1"/>
      <protection locked="0"/>
    </xf>
    <xf numFmtId="0" fontId="10" fillId="3" borderId="16" xfId="0" applyFont="1" applyFill="1" applyBorder="1" applyAlignment="1" applyProtection="1">
      <alignment horizontal="left" vertical="center" wrapText="1"/>
      <protection locked="0"/>
    </xf>
    <xf numFmtId="0" fontId="9" fillId="3" borderId="15" xfId="0" applyFont="1" applyFill="1" applyBorder="1" applyAlignment="1" applyProtection="1">
      <alignment horizontal="center" vertical="center" wrapText="1"/>
      <protection locked="0"/>
    </xf>
    <xf numFmtId="0" fontId="9" fillId="3" borderId="17" xfId="0" applyFont="1" applyFill="1" applyBorder="1" applyAlignment="1" applyProtection="1">
      <alignment horizontal="center" vertical="center" wrapText="1"/>
      <protection locked="0"/>
    </xf>
    <xf numFmtId="0" fontId="9" fillId="3" borderId="16" xfId="0" applyFont="1" applyFill="1" applyBorder="1" applyAlignment="1" applyProtection="1">
      <alignment horizontal="center" vertical="center" wrapText="1"/>
      <protection locked="0"/>
    </xf>
    <xf numFmtId="0" fontId="10" fillId="0" borderId="0" xfId="0" applyFont="1" applyAlignment="1">
      <alignment horizontal="left" vertical="center" wrapText="1"/>
    </xf>
    <xf numFmtId="0" fontId="9" fillId="3" borderId="3" xfId="0" applyFont="1" applyFill="1" applyBorder="1" applyAlignment="1" applyProtection="1">
      <alignment horizontal="left" vertical="center" wrapText="1"/>
      <protection locked="0"/>
    </xf>
    <xf numFmtId="0" fontId="6" fillId="0" borderId="0" xfId="0" applyFont="1" applyAlignment="1">
      <alignment horizontal="left" vertical="center" wrapText="1"/>
    </xf>
    <xf numFmtId="0" fontId="2"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0" fillId="6" borderId="3" xfId="0" applyFill="1" applyBorder="1" applyAlignment="1">
      <alignment horizontal="center" vertical="center" wrapText="1"/>
    </xf>
    <xf numFmtId="0" fontId="0" fillId="3" borderId="3" xfId="0" applyFill="1" applyBorder="1" applyAlignment="1" applyProtection="1">
      <alignment horizontal="center" vertical="center" wrapText="1"/>
      <protection locked="0"/>
    </xf>
    <xf numFmtId="164" fontId="0" fillId="4" borderId="3" xfId="0" applyNumberFormat="1" applyFill="1" applyBorder="1" applyAlignment="1">
      <alignment horizontal="center" vertical="center" wrapText="1"/>
    </xf>
    <xf numFmtId="0" fontId="2" fillId="6" borderId="3" xfId="0" applyFont="1" applyFill="1" applyBorder="1" applyAlignment="1">
      <alignment horizontal="center" vertical="center" wrapText="1"/>
    </xf>
    <xf numFmtId="0" fontId="14" fillId="0" borderId="3" xfId="0" applyFont="1" applyBorder="1" applyAlignment="1">
      <alignment vertical="center" wrapText="1"/>
    </xf>
    <xf numFmtId="0" fontId="2" fillId="6" borderId="3" xfId="0" applyFont="1" applyFill="1" applyBorder="1" applyAlignment="1">
      <alignment horizontal="right" vertical="center" wrapText="1"/>
    </xf>
    <xf numFmtId="0" fontId="2" fillId="6" borderId="15" xfId="0" applyFont="1" applyFill="1" applyBorder="1" applyAlignment="1">
      <alignment horizontal="right" vertical="center" wrapText="1"/>
    </xf>
    <xf numFmtId="0" fontId="2" fillId="6" borderId="17" xfId="0" applyFont="1" applyFill="1" applyBorder="1" applyAlignment="1">
      <alignment horizontal="right" vertical="center" wrapText="1"/>
    </xf>
    <xf numFmtId="0" fontId="2" fillId="6" borderId="16" xfId="0" applyFont="1" applyFill="1" applyBorder="1" applyAlignment="1">
      <alignment horizontal="right"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0" fillId="3" borderId="21" xfId="0" applyFill="1" applyBorder="1" applyAlignment="1" applyProtection="1">
      <alignment horizontal="center" vertical="center" wrapText="1"/>
      <protection locked="0"/>
    </xf>
    <xf numFmtId="0" fontId="0" fillId="3" borderId="22" xfId="0" applyFill="1" applyBorder="1" applyAlignment="1" applyProtection="1">
      <alignment horizontal="center" vertical="center" wrapText="1"/>
      <protection locked="0"/>
    </xf>
    <xf numFmtId="0" fontId="0" fillId="3" borderId="23" xfId="0" applyFill="1" applyBorder="1" applyAlignment="1" applyProtection="1">
      <alignment horizontal="center" vertical="center" wrapText="1"/>
      <protection locked="0"/>
    </xf>
    <xf numFmtId="0" fontId="2" fillId="6" borderId="15"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14" fillId="4" borderId="3" xfId="0" applyFont="1" applyFill="1" applyBorder="1" applyAlignment="1">
      <alignment vertical="center" wrapText="1"/>
    </xf>
    <xf numFmtId="0" fontId="7" fillId="9"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14" xfId="0" applyBorder="1" applyAlignment="1">
      <alignment horizontal="center" vertical="center" wrapText="1"/>
    </xf>
    <xf numFmtId="0" fontId="1" fillId="8" borderId="21" xfId="0" applyFont="1" applyFill="1" applyBorder="1" applyAlignment="1">
      <alignment horizontal="center" vertical="center" wrapText="1"/>
    </xf>
    <xf numFmtId="0" fontId="1" fillId="8" borderId="23"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8" fillId="11" borderId="15" xfId="0" applyFont="1" applyFill="1" applyBorder="1" applyAlignment="1">
      <alignment horizontal="center" vertical="center"/>
    </xf>
    <xf numFmtId="0" fontId="8" fillId="11" borderId="17" xfId="0" applyFont="1" applyFill="1" applyBorder="1" applyAlignment="1">
      <alignment horizontal="center" vertical="center"/>
    </xf>
    <xf numFmtId="0" fontId="8" fillId="11" borderId="16" xfId="0" applyFont="1" applyFill="1" applyBorder="1" applyAlignment="1">
      <alignment horizontal="center" vertical="center"/>
    </xf>
    <xf numFmtId="0" fontId="7" fillId="0" borderId="3" xfId="0" applyFont="1" applyBorder="1" applyAlignment="1">
      <alignment horizontal="center" vertical="center" wrapText="1"/>
    </xf>
    <xf numFmtId="0" fontId="2" fillId="6" borderId="15"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10" xfId="0" applyFont="1" applyFill="1" applyBorder="1" applyAlignment="1">
      <alignment horizontal="right" vertical="center" wrapText="1"/>
    </xf>
    <xf numFmtId="0" fontId="2" fillId="6" borderId="11" xfId="0" applyFont="1" applyFill="1" applyBorder="1" applyAlignment="1">
      <alignment horizontal="right" vertical="center" wrapText="1"/>
    </xf>
    <xf numFmtId="0" fontId="2" fillId="6" borderId="12" xfId="0" applyFont="1" applyFill="1" applyBorder="1" applyAlignment="1">
      <alignment horizontal="right" vertical="center" wrapText="1"/>
    </xf>
    <xf numFmtId="0" fontId="5" fillId="0" borderId="0" xfId="0" applyFont="1" applyAlignment="1">
      <alignment horizontal="left" vertical="center" wrapText="1"/>
    </xf>
    <xf numFmtId="0" fontId="2" fillId="6" borderId="3"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7</xdr:col>
      <xdr:colOff>12700</xdr:colOff>
      <xdr:row>2</xdr:row>
      <xdr:rowOff>12700</xdr:rowOff>
    </xdr:from>
    <xdr:to>
      <xdr:col>8</xdr:col>
      <xdr:colOff>590550</xdr:colOff>
      <xdr:row>6</xdr:row>
      <xdr:rowOff>10246</xdr:rowOff>
    </xdr:to>
    <xdr:pic>
      <xdr:nvPicPr>
        <xdr:cNvPr id="2" name="Picture 1" descr="LIC Logo Logo and symbol, meaning, history, PNG">
          <a:extLst>
            <a:ext uri="{FF2B5EF4-FFF2-40B4-BE49-F238E27FC236}">
              <a16:creationId xmlns:a16="http://schemas.microsoft.com/office/drawing/2014/main" xmlns="" id="{5E1677C7-E39A-4DC6-A872-FF4FA4ACBE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050" y="387350"/>
          <a:ext cx="1187450" cy="7341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105466</xdr:colOff>
      <xdr:row>1</xdr:row>
      <xdr:rowOff>128791</xdr:rowOff>
    </xdr:from>
    <xdr:to>
      <xdr:col>2</xdr:col>
      <xdr:colOff>444173</xdr:colOff>
      <xdr:row>2</xdr:row>
      <xdr:rowOff>467895</xdr:rowOff>
    </xdr:to>
    <xdr:pic>
      <xdr:nvPicPr>
        <xdr:cNvPr id="2" name="Picture 1" descr="LIC Logo Logo and symbol, meaning, history, PNG">
          <a:extLst>
            <a:ext uri="{FF2B5EF4-FFF2-40B4-BE49-F238E27FC236}">
              <a16:creationId xmlns:a16="http://schemas.microsoft.com/office/drawing/2014/main" xmlns="" id="{0D31039A-4381-4342-A746-822B5072A8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3729" y="322633"/>
          <a:ext cx="846707" cy="5262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N31"/>
  <sheetViews>
    <sheetView showGridLines="0" zoomScale="90" zoomScaleNormal="90" workbookViewId="0">
      <selection activeCell="D9" sqref="D9"/>
    </sheetView>
  </sheetViews>
  <sheetFormatPr defaultRowHeight="15" x14ac:dyDescent="0.25"/>
  <cols>
    <col min="2" max="2" width="12.28515625" customWidth="1"/>
    <col min="3" max="3" width="7.85546875" customWidth="1"/>
    <col min="14" max="14" width="20.5703125" customWidth="1"/>
  </cols>
  <sheetData>
    <row r="2" spans="3:14" thickBot="1" x14ac:dyDescent="0.4"/>
    <row r="3" spans="3:14" ht="14.45" x14ac:dyDescent="0.35">
      <c r="C3" s="3"/>
      <c r="D3" s="4"/>
      <c r="E3" s="4"/>
      <c r="F3" s="4"/>
      <c r="G3" s="4"/>
      <c r="H3" s="4"/>
      <c r="I3" s="4"/>
      <c r="J3" s="4"/>
      <c r="K3" s="4"/>
      <c r="L3" s="4"/>
      <c r="M3" s="4"/>
      <c r="N3" s="5"/>
    </row>
    <row r="4" spans="3:14" ht="14.45" x14ac:dyDescent="0.35">
      <c r="C4" s="6"/>
      <c r="N4" s="1"/>
    </row>
    <row r="5" spans="3:14" ht="14.45" x14ac:dyDescent="0.35">
      <c r="C5" s="6"/>
      <c r="N5" s="1"/>
    </row>
    <row r="6" spans="3:14" ht="14.45" x14ac:dyDescent="0.35">
      <c r="C6" s="6"/>
      <c r="N6" s="1"/>
    </row>
    <row r="7" spans="3:14" ht="14.45" x14ac:dyDescent="0.35">
      <c r="C7" s="6"/>
      <c r="D7" s="73" t="s">
        <v>27</v>
      </c>
      <c r="E7" s="73"/>
      <c r="F7" s="73"/>
      <c r="G7" s="73"/>
      <c r="H7" s="73"/>
      <c r="I7" s="73"/>
      <c r="J7" s="73"/>
      <c r="K7" s="73"/>
      <c r="L7" s="73"/>
      <c r="M7" s="73"/>
      <c r="N7" s="1"/>
    </row>
    <row r="8" spans="3:14" x14ac:dyDescent="0.25">
      <c r="C8" s="6"/>
      <c r="D8" s="87" t="s">
        <v>144</v>
      </c>
      <c r="E8" s="88"/>
      <c r="F8" s="88"/>
      <c r="G8" s="88"/>
      <c r="H8" s="88"/>
      <c r="I8" s="88"/>
      <c r="J8" s="88"/>
      <c r="K8" s="88"/>
      <c r="L8" s="88"/>
      <c r="M8" s="88"/>
      <c r="N8" s="1"/>
    </row>
    <row r="9" spans="3:14" thickBot="1" x14ac:dyDescent="0.4">
      <c r="C9" s="7"/>
      <c r="D9" s="8"/>
      <c r="E9" s="8"/>
      <c r="F9" s="8"/>
      <c r="G9" s="8"/>
      <c r="H9" s="8"/>
      <c r="I9" s="8"/>
      <c r="J9" s="8"/>
      <c r="K9" s="8"/>
      <c r="L9" s="8"/>
      <c r="M9" s="8"/>
      <c r="N9" s="2"/>
    </row>
    <row r="10" spans="3:14" ht="18.600000000000001" x14ac:dyDescent="0.45">
      <c r="C10" s="9" t="s">
        <v>2</v>
      </c>
      <c r="D10" s="10"/>
      <c r="E10" s="10"/>
      <c r="F10" s="10"/>
      <c r="G10" s="10"/>
      <c r="H10" s="10"/>
      <c r="I10" s="10"/>
      <c r="J10" s="10"/>
      <c r="K10" s="10"/>
      <c r="L10" s="10"/>
      <c r="M10" s="10"/>
      <c r="N10" s="11"/>
    </row>
    <row r="11" spans="3:14" ht="42.6" customHeight="1" x14ac:dyDescent="0.35">
      <c r="C11" s="89" t="s">
        <v>3</v>
      </c>
      <c r="D11" s="90"/>
      <c r="E11" s="90"/>
      <c r="F11" s="90"/>
      <c r="G11" s="90"/>
      <c r="H11" s="90"/>
      <c r="I11" s="90"/>
      <c r="J11" s="90"/>
      <c r="K11" s="90"/>
      <c r="L11" s="90"/>
      <c r="M11" s="90"/>
      <c r="N11" s="91"/>
    </row>
    <row r="12" spans="3:14" thickBot="1" x14ac:dyDescent="0.4">
      <c r="C12" s="12"/>
      <c r="D12" s="13"/>
      <c r="E12" s="13"/>
      <c r="F12" s="13"/>
      <c r="G12" s="13"/>
      <c r="H12" s="13"/>
      <c r="I12" s="13"/>
      <c r="J12" s="13"/>
      <c r="K12" s="13"/>
      <c r="L12" s="13"/>
      <c r="M12" s="13"/>
      <c r="N12" s="14"/>
    </row>
    <row r="13" spans="3:14" ht="48.6" customHeight="1" x14ac:dyDescent="0.35">
      <c r="C13" s="15">
        <v>1</v>
      </c>
      <c r="D13" s="92" t="s">
        <v>4</v>
      </c>
      <c r="E13" s="92"/>
      <c r="F13" s="92"/>
      <c r="G13" s="92"/>
      <c r="H13" s="92"/>
      <c r="I13" s="92"/>
      <c r="J13" s="92"/>
      <c r="K13" s="92"/>
      <c r="L13" s="92"/>
      <c r="M13" s="92"/>
      <c r="N13" s="93"/>
    </row>
    <row r="14" spans="3:14" ht="14.45" x14ac:dyDescent="0.35">
      <c r="C14" s="16"/>
      <c r="D14" s="94"/>
      <c r="E14" s="94"/>
      <c r="F14" s="94"/>
      <c r="G14" s="94"/>
      <c r="H14" s="94"/>
      <c r="I14" s="94"/>
      <c r="J14" s="94"/>
      <c r="K14" s="94"/>
      <c r="L14" s="94"/>
      <c r="M14" s="94"/>
      <c r="N14" s="95"/>
    </row>
    <row r="15" spans="3:14" ht="14.45" x14ac:dyDescent="0.35">
      <c r="C15" s="16">
        <v>2</v>
      </c>
      <c r="D15" s="96" t="s">
        <v>5</v>
      </c>
      <c r="E15" s="96"/>
      <c r="F15" s="96"/>
      <c r="G15" s="96"/>
      <c r="H15" s="96"/>
      <c r="I15" s="96"/>
      <c r="J15" s="96"/>
      <c r="K15" s="96"/>
      <c r="L15" s="96"/>
      <c r="M15" s="96"/>
      <c r="N15" s="97"/>
    </row>
    <row r="16" spans="3:14" ht="14.45" x14ac:dyDescent="0.35">
      <c r="C16" s="16"/>
      <c r="N16" s="1"/>
    </row>
    <row r="17" spans="3:14" ht="30" customHeight="1" x14ac:dyDescent="0.35">
      <c r="C17" s="16">
        <v>3</v>
      </c>
      <c r="D17" s="83" t="s">
        <v>6</v>
      </c>
      <c r="E17" s="83"/>
      <c r="F17" s="83"/>
      <c r="G17" s="83"/>
      <c r="H17" s="83"/>
      <c r="I17" s="83"/>
      <c r="J17" s="83"/>
      <c r="K17" s="83"/>
      <c r="L17" s="83"/>
      <c r="M17" s="83"/>
      <c r="N17" s="84"/>
    </row>
    <row r="18" spans="3:14" ht="14.45" x14ac:dyDescent="0.35">
      <c r="C18" s="16"/>
      <c r="N18" s="1"/>
    </row>
    <row r="19" spans="3:14" ht="16.5" customHeight="1" x14ac:dyDescent="0.35">
      <c r="C19" s="16">
        <v>4</v>
      </c>
      <c r="D19" s="83" t="s">
        <v>7</v>
      </c>
      <c r="E19" s="83"/>
      <c r="F19" s="83"/>
      <c r="G19" s="83"/>
      <c r="H19" s="83"/>
      <c r="I19" s="83"/>
      <c r="J19" s="83"/>
      <c r="K19" s="83"/>
      <c r="L19" s="83"/>
      <c r="M19" s="83"/>
      <c r="N19" s="84"/>
    </row>
    <row r="20" spans="3:14" ht="14.45" x14ac:dyDescent="0.35">
      <c r="C20" s="16"/>
      <c r="N20" s="1"/>
    </row>
    <row r="21" spans="3:14" ht="28.5" customHeight="1" x14ac:dyDescent="0.35">
      <c r="C21" s="16">
        <v>5</v>
      </c>
      <c r="D21" s="83" t="s">
        <v>8</v>
      </c>
      <c r="E21" s="83"/>
      <c r="F21" s="83"/>
      <c r="G21" s="83"/>
      <c r="H21" s="83"/>
      <c r="I21" s="83"/>
      <c r="J21" s="83"/>
      <c r="K21" s="83"/>
      <c r="L21" s="83"/>
      <c r="M21" s="83"/>
      <c r="N21" s="84"/>
    </row>
    <row r="22" spans="3:14" ht="14.45" x14ac:dyDescent="0.35">
      <c r="C22" s="16"/>
      <c r="D22" s="19"/>
      <c r="E22" s="19"/>
      <c r="F22" s="19"/>
      <c r="G22" s="19"/>
      <c r="H22" s="19"/>
      <c r="I22" s="19"/>
      <c r="J22" s="19"/>
      <c r="K22" s="19"/>
      <c r="L22" s="19"/>
      <c r="M22" s="19"/>
      <c r="N22" s="20"/>
    </row>
    <row r="23" spans="3:14" ht="28.5" customHeight="1" x14ac:dyDescent="0.35">
      <c r="C23" s="16">
        <v>6</v>
      </c>
      <c r="D23" s="83" t="s">
        <v>103</v>
      </c>
      <c r="E23" s="83"/>
      <c r="F23" s="83"/>
      <c r="G23" s="83"/>
      <c r="H23" s="83"/>
      <c r="I23" s="83"/>
      <c r="J23" s="83"/>
      <c r="K23" s="83"/>
      <c r="L23" s="83"/>
      <c r="M23" s="83"/>
      <c r="N23" s="84"/>
    </row>
    <row r="24" spans="3:14" ht="14.45" x14ac:dyDescent="0.35">
      <c r="C24" s="16"/>
      <c r="D24" s="19"/>
      <c r="E24" s="19"/>
      <c r="F24" s="19"/>
      <c r="G24" s="19"/>
      <c r="H24" s="19"/>
      <c r="I24" s="19"/>
      <c r="J24" s="19"/>
      <c r="K24" s="19"/>
      <c r="L24" s="19"/>
      <c r="M24" s="19"/>
      <c r="N24" s="20"/>
    </row>
    <row r="25" spans="3:14" ht="28.5" customHeight="1" x14ac:dyDescent="0.35">
      <c r="C25" s="16">
        <v>7</v>
      </c>
      <c r="D25" s="83" t="s">
        <v>104</v>
      </c>
      <c r="E25" s="83"/>
      <c r="F25" s="83"/>
      <c r="G25" s="83"/>
      <c r="H25" s="83"/>
      <c r="I25" s="83"/>
      <c r="J25" s="83"/>
      <c r="K25" s="83"/>
      <c r="L25" s="83"/>
      <c r="M25" s="83"/>
      <c r="N25" s="84"/>
    </row>
    <row r="26" spans="3:14" ht="14.45" x14ac:dyDescent="0.35">
      <c r="C26" s="16"/>
      <c r="D26" s="19"/>
      <c r="E26" s="19"/>
      <c r="F26" s="19"/>
      <c r="G26" s="19"/>
      <c r="H26" s="19"/>
      <c r="I26" s="19"/>
      <c r="J26" s="19"/>
      <c r="K26" s="19"/>
      <c r="L26" s="19"/>
      <c r="M26" s="19"/>
      <c r="N26" s="20"/>
    </row>
    <row r="27" spans="3:14" ht="28.5" customHeight="1" x14ac:dyDescent="0.35">
      <c r="C27" s="16">
        <v>8</v>
      </c>
      <c r="D27" s="83" t="s">
        <v>9</v>
      </c>
      <c r="E27" s="83"/>
      <c r="F27" s="83"/>
      <c r="G27" s="83"/>
      <c r="H27" s="83"/>
      <c r="I27" s="83"/>
      <c r="J27" s="83"/>
      <c r="K27" s="83"/>
      <c r="L27" s="83"/>
      <c r="M27" s="83"/>
      <c r="N27" s="84"/>
    </row>
    <row r="28" spans="3:14" ht="14.45" x14ac:dyDescent="0.35">
      <c r="C28" s="16"/>
      <c r="D28" s="17"/>
      <c r="E28" s="85"/>
      <c r="F28" s="85"/>
      <c r="G28" s="82" t="s">
        <v>10</v>
      </c>
      <c r="H28" s="82"/>
      <c r="I28" s="82"/>
      <c r="J28" s="17"/>
      <c r="K28" s="17"/>
      <c r="L28" s="17"/>
      <c r="M28" s="17"/>
      <c r="N28" s="18"/>
    </row>
    <row r="29" spans="3:14" ht="14.45" x14ac:dyDescent="0.35">
      <c r="C29" s="16"/>
      <c r="D29" s="17"/>
      <c r="E29" s="86"/>
      <c r="F29" s="86"/>
      <c r="G29" s="82" t="s">
        <v>11</v>
      </c>
      <c r="H29" s="82"/>
      <c r="I29" s="82"/>
      <c r="J29" s="17"/>
      <c r="K29" s="17"/>
      <c r="L29" s="17"/>
      <c r="M29" s="17"/>
      <c r="N29" s="18"/>
    </row>
    <row r="30" spans="3:14" x14ac:dyDescent="0.25">
      <c r="C30" s="16"/>
      <c r="D30" s="17"/>
      <c r="E30" s="81"/>
      <c r="F30" s="81"/>
      <c r="G30" s="82" t="s">
        <v>12</v>
      </c>
      <c r="H30" s="82"/>
      <c r="I30" s="82"/>
      <c r="J30" s="17"/>
      <c r="K30" s="17"/>
      <c r="L30" s="17"/>
      <c r="M30" s="17"/>
      <c r="N30" s="18"/>
    </row>
    <row r="31" spans="3:14" ht="15.75" thickBot="1" x14ac:dyDescent="0.3">
      <c r="C31" s="21"/>
      <c r="D31" s="8"/>
      <c r="E31" s="8"/>
      <c r="F31" s="8"/>
      <c r="G31" s="8"/>
      <c r="H31" s="8"/>
      <c r="I31" s="8"/>
      <c r="J31" s="8"/>
      <c r="K31" s="8"/>
      <c r="L31" s="8"/>
      <c r="M31" s="8"/>
      <c r="N31" s="2"/>
    </row>
  </sheetData>
  <mergeCells count="17">
    <mergeCell ref="D17:N17"/>
    <mergeCell ref="D8:M8"/>
    <mergeCell ref="C11:N11"/>
    <mergeCell ref="D13:N13"/>
    <mergeCell ref="D14:N14"/>
    <mergeCell ref="D15:N15"/>
    <mergeCell ref="E30:F30"/>
    <mergeCell ref="G30:I30"/>
    <mergeCell ref="D19:N19"/>
    <mergeCell ref="D21:N21"/>
    <mergeCell ref="D27:N27"/>
    <mergeCell ref="E28:F28"/>
    <mergeCell ref="G28:I28"/>
    <mergeCell ref="E29:F29"/>
    <mergeCell ref="G29:I29"/>
    <mergeCell ref="D23:N23"/>
    <mergeCell ref="D25:N2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M17"/>
  <sheetViews>
    <sheetView showGridLines="0" zoomScale="90" workbookViewId="0">
      <selection activeCell="E9" sqref="E9:F9"/>
    </sheetView>
  </sheetViews>
  <sheetFormatPr defaultColWidth="8.7109375" defaultRowHeight="15" x14ac:dyDescent="0.25"/>
  <cols>
    <col min="1" max="2" width="8.7109375" style="37"/>
    <col min="3" max="3" width="11.5703125" style="37" hidden="1" customWidth="1"/>
    <col min="4" max="4" width="8.140625" style="37" bestFit="1" customWidth="1"/>
    <col min="5" max="5" width="28.7109375" style="37" customWidth="1"/>
    <col min="6" max="6" width="18.85546875" style="37" bestFit="1" customWidth="1"/>
    <col min="7" max="8" width="12.5703125" style="37" bestFit="1" customWidth="1"/>
    <col min="9" max="13" width="15.85546875" style="37" customWidth="1"/>
    <col min="14" max="16384" width="8.7109375" style="37"/>
  </cols>
  <sheetData>
    <row r="2" spans="3:13" ht="14.45" customHeight="1" x14ac:dyDescent="0.25">
      <c r="D2" s="138" t="s">
        <v>84</v>
      </c>
      <c r="E2" s="139"/>
      <c r="F2" s="139"/>
      <c r="G2" s="139"/>
      <c r="H2" s="140"/>
      <c r="I2" s="29"/>
      <c r="J2" s="29"/>
      <c r="K2" s="29"/>
      <c r="L2" s="29"/>
      <c r="M2" s="29"/>
    </row>
    <row r="5" spans="3:13" ht="43.5" customHeight="1" x14ac:dyDescent="0.35">
      <c r="D5" s="26" t="s">
        <v>50</v>
      </c>
      <c r="E5" s="26" t="s">
        <v>98</v>
      </c>
      <c r="F5" s="26" t="s">
        <v>100</v>
      </c>
      <c r="G5" s="26" t="s">
        <v>39</v>
      </c>
      <c r="H5" s="26" t="s">
        <v>40</v>
      </c>
    </row>
    <row r="6" spans="3:13" ht="14.45" x14ac:dyDescent="0.35">
      <c r="D6" s="148" t="s">
        <v>60</v>
      </c>
      <c r="E6" s="149"/>
      <c r="F6" s="149"/>
      <c r="G6" s="149"/>
      <c r="H6" s="150"/>
    </row>
    <row r="7" spans="3:13" ht="14.45" x14ac:dyDescent="0.35">
      <c r="C7" s="68">
        <f>1/(1+0.1)^0</f>
        <v>1</v>
      </c>
      <c r="D7" s="31">
        <v>1</v>
      </c>
      <c r="E7" s="70"/>
      <c r="F7" s="70"/>
      <c r="G7" s="54">
        <f>E7*F7</f>
        <v>0</v>
      </c>
      <c r="H7" s="54">
        <f>G7*C7</f>
        <v>0</v>
      </c>
    </row>
    <row r="8" spans="3:13" ht="14.45" x14ac:dyDescent="0.35">
      <c r="D8" s="148" t="s">
        <v>61</v>
      </c>
      <c r="E8" s="149"/>
      <c r="F8" s="149"/>
      <c r="G8" s="149"/>
      <c r="H8" s="150"/>
    </row>
    <row r="9" spans="3:13" ht="14.45" x14ac:dyDescent="0.35">
      <c r="C9" s="68">
        <f>1/(1+0.1)^1</f>
        <v>0.90909090909090906</v>
      </c>
      <c r="D9" s="31">
        <v>2</v>
      </c>
      <c r="E9" s="70"/>
      <c r="F9" s="70"/>
      <c r="G9" s="54">
        <f>E9*F9</f>
        <v>0</v>
      </c>
      <c r="H9" s="54">
        <f t="shared" ref="H9:H15" si="0">G9*C9</f>
        <v>0</v>
      </c>
    </row>
    <row r="10" spans="3:13" ht="14.45" x14ac:dyDescent="0.35">
      <c r="D10" s="148" t="s">
        <v>62</v>
      </c>
      <c r="E10" s="149"/>
      <c r="F10" s="149"/>
      <c r="G10" s="149"/>
      <c r="H10" s="150"/>
    </row>
    <row r="11" spans="3:13" ht="14.45" x14ac:dyDescent="0.35">
      <c r="C11" s="68">
        <f>1/(1+0.1)^2</f>
        <v>0.82644628099173545</v>
      </c>
      <c r="D11" s="31">
        <v>3</v>
      </c>
      <c r="E11" s="70"/>
      <c r="F11" s="70"/>
      <c r="G11" s="54">
        <f>E11*F11</f>
        <v>0</v>
      </c>
      <c r="H11" s="54">
        <f t="shared" si="0"/>
        <v>0</v>
      </c>
    </row>
    <row r="12" spans="3:13" ht="14.45" x14ac:dyDescent="0.35">
      <c r="D12" s="148" t="s">
        <v>63</v>
      </c>
      <c r="E12" s="149"/>
      <c r="F12" s="149"/>
      <c r="G12" s="149"/>
      <c r="H12" s="150"/>
    </row>
    <row r="13" spans="3:13" ht="14.45" x14ac:dyDescent="0.35">
      <c r="C13" s="68">
        <f>1/(1+0.1)^3</f>
        <v>0.75131480090157754</v>
      </c>
      <c r="D13" s="31">
        <v>4</v>
      </c>
      <c r="E13" s="70"/>
      <c r="F13" s="70"/>
      <c r="G13" s="54">
        <f>E13*F13</f>
        <v>0</v>
      </c>
      <c r="H13" s="54">
        <f t="shared" si="0"/>
        <v>0</v>
      </c>
    </row>
    <row r="14" spans="3:13" ht="14.45" x14ac:dyDescent="0.35">
      <c r="D14" s="148" t="s">
        <v>64</v>
      </c>
      <c r="E14" s="149"/>
      <c r="F14" s="149"/>
      <c r="G14" s="149"/>
      <c r="H14" s="150"/>
    </row>
    <row r="15" spans="3:13" ht="14.45" x14ac:dyDescent="0.35">
      <c r="C15" s="68">
        <f>1/(1+0.1)^4</f>
        <v>0.68301345536507052</v>
      </c>
      <c r="D15" s="31">
        <v>5</v>
      </c>
      <c r="E15" s="70"/>
      <c r="F15" s="70"/>
      <c r="G15" s="54">
        <f>E15*F15</f>
        <v>0</v>
      </c>
      <c r="H15" s="54">
        <f t="shared" si="0"/>
        <v>0</v>
      </c>
    </row>
    <row r="16" spans="3:13" ht="14.45" x14ac:dyDescent="0.35">
      <c r="D16" s="126" t="s">
        <v>38</v>
      </c>
      <c r="E16" s="126"/>
      <c r="F16" s="126"/>
      <c r="G16" s="54">
        <f>SUM(G7,G9,G11,G13,G15)</f>
        <v>0</v>
      </c>
      <c r="H16" s="69"/>
    </row>
    <row r="17" spans="4:8" ht="29.1" customHeight="1" x14ac:dyDescent="0.35">
      <c r="D17" s="126" t="s">
        <v>42</v>
      </c>
      <c r="E17" s="126"/>
      <c r="F17" s="126"/>
      <c r="G17" s="126"/>
      <c r="H17" s="54">
        <f>SUM(H7,H9,H11,H13,H15)</f>
        <v>0</v>
      </c>
    </row>
  </sheetData>
  <sheetProtection algorithmName="SHA-512" hashValue="f38xsEm8LaMhP1N9vavS1Bh+soT28Gex+MwFcDog4l69evldVF60Qsxg96ZjeIP0danKLEDSjlV9T9uQM5CNEg==" saltValue="Io1bHJ2oZC3v2pv5gUFMeA==" spinCount="100000" sheet="1" objects="1" scenarios="1" selectLockedCells="1"/>
  <mergeCells count="8">
    <mergeCell ref="D2:H2"/>
    <mergeCell ref="D16:F16"/>
    <mergeCell ref="D17:G17"/>
    <mergeCell ref="D6:H6"/>
    <mergeCell ref="D8:H8"/>
    <mergeCell ref="D10:H10"/>
    <mergeCell ref="D12:H12"/>
    <mergeCell ref="D14:H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8"/>
  <sheetViews>
    <sheetView showGridLines="0" workbookViewId="0">
      <selection activeCell="F5" sqref="F5"/>
    </sheetView>
  </sheetViews>
  <sheetFormatPr defaultRowHeight="15" x14ac:dyDescent="0.25"/>
  <cols>
    <col min="4" max="7" width="20.5703125" customWidth="1"/>
    <col min="8" max="8" width="16.42578125" customWidth="1"/>
  </cols>
  <sheetData>
    <row r="2" spans="3:8" x14ac:dyDescent="0.25">
      <c r="C2" s="152" t="s">
        <v>99</v>
      </c>
      <c r="D2" s="153"/>
      <c r="E2" s="153"/>
      <c r="F2" s="153"/>
      <c r="G2" s="153"/>
      <c r="H2" s="154"/>
    </row>
    <row r="4" spans="3:8" ht="29.1" x14ac:dyDescent="0.35">
      <c r="C4" s="26" t="s">
        <v>50</v>
      </c>
      <c r="D4" s="26" t="s">
        <v>58</v>
      </c>
      <c r="E4" s="26" t="s">
        <v>51</v>
      </c>
      <c r="F4" s="26" t="s">
        <v>102</v>
      </c>
      <c r="G4" s="26" t="s">
        <v>39</v>
      </c>
      <c r="H4" s="26" t="s">
        <v>40</v>
      </c>
    </row>
    <row r="5" spans="3:8" ht="14.45" x14ac:dyDescent="0.35">
      <c r="C5" s="27">
        <v>1</v>
      </c>
      <c r="D5" s="28" t="s">
        <v>81</v>
      </c>
      <c r="E5" s="27">
        <v>150</v>
      </c>
      <c r="F5" s="59"/>
      <c r="G5" s="39">
        <f>E5*F5</f>
        <v>0</v>
      </c>
      <c r="H5" s="71">
        <f>G5</f>
        <v>0</v>
      </c>
    </row>
    <row r="6" spans="3:8" ht="14.45" x14ac:dyDescent="0.35">
      <c r="C6" s="27">
        <v>2</v>
      </c>
      <c r="D6" s="28" t="s">
        <v>82</v>
      </c>
      <c r="E6" s="27">
        <v>150</v>
      </c>
      <c r="F6" s="59"/>
      <c r="G6" s="39">
        <f t="shared" ref="G6:G7" si="0">E6*F6</f>
        <v>0</v>
      </c>
      <c r="H6" s="71">
        <f t="shared" ref="H6:H7" si="1">G6</f>
        <v>0</v>
      </c>
    </row>
    <row r="7" spans="3:8" ht="14.45" x14ac:dyDescent="0.35">
      <c r="C7" s="27">
        <v>3</v>
      </c>
      <c r="D7" s="28" t="s">
        <v>83</v>
      </c>
      <c r="E7" s="27">
        <v>150</v>
      </c>
      <c r="F7" s="59"/>
      <c r="G7" s="39">
        <f t="shared" si="0"/>
        <v>0</v>
      </c>
      <c r="H7" s="71">
        <f t="shared" si="1"/>
        <v>0</v>
      </c>
    </row>
    <row r="8" spans="3:8" ht="14.45" x14ac:dyDescent="0.35">
      <c r="C8" s="151" t="s">
        <v>38</v>
      </c>
      <c r="D8" s="151"/>
      <c r="E8" s="151"/>
      <c r="F8" s="151"/>
      <c r="G8" s="72">
        <f>SUM(G5:G7)</f>
        <v>0</v>
      </c>
      <c r="H8" s="72">
        <f>SUM(H5:H7)</f>
        <v>0</v>
      </c>
    </row>
  </sheetData>
  <sheetProtection algorithmName="SHA-512" hashValue="s48i7V5ecCGm7iUVwbEtsHBQ3YBBo9LnMkziRs6Da3N66jovgyp6AyRyl+DCLffqVKs7S8H6qOLzRDcDTcUokg==" saltValue="4SkhRyQhMnP4hNBa7h61PQ==" spinCount="100000" sheet="1" objects="1" scenarios="1" selectLockedCells="1"/>
  <mergeCells count="2">
    <mergeCell ref="C8:F8"/>
    <mergeCell ref="C2:H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3"/>
  <sheetViews>
    <sheetView showGridLines="0" topLeftCell="A3" workbookViewId="0">
      <selection activeCell="F6" sqref="F6:F9"/>
    </sheetView>
  </sheetViews>
  <sheetFormatPr defaultColWidth="8.7109375" defaultRowHeight="15" x14ac:dyDescent="0.25"/>
  <cols>
    <col min="1" max="1" width="8.7109375" style="37"/>
    <col min="2" max="2" width="7.28515625" style="37" bestFit="1" customWidth="1"/>
    <col min="3" max="3" width="7.28515625" style="37" hidden="1" customWidth="1"/>
    <col min="4" max="4" width="15.5703125" style="37" customWidth="1"/>
    <col min="5" max="5" width="36" style="37" customWidth="1"/>
    <col min="6" max="6" width="21.7109375" style="37" customWidth="1"/>
    <col min="7" max="7" width="20.140625" style="37" bestFit="1" customWidth="1"/>
    <col min="8" max="8" width="12.140625" style="37" customWidth="1"/>
    <col min="9" max="16384" width="8.7109375" style="37"/>
  </cols>
  <sheetData>
    <row r="2" spans="2:8" x14ac:dyDescent="0.25">
      <c r="D2" s="126" t="s">
        <v>108</v>
      </c>
      <c r="E2" s="126"/>
      <c r="F2" s="126"/>
      <c r="G2" s="126"/>
    </row>
    <row r="4" spans="2:8" ht="43.5" x14ac:dyDescent="0.35">
      <c r="B4" s="26" t="s">
        <v>0</v>
      </c>
      <c r="C4" s="26"/>
      <c r="D4" s="26" t="s">
        <v>1</v>
      </c>
      <c r="E4" s="26" t="s">
        <v>106</v>
      </c>
      <c r="F4" s="26" t="s">
        <v>44</v>
      </c>
      <c r="G4" s="26" t="s">
        <v>39</v>
      </c>
      <c r="H4" s="26" t="s">
        <v>40</v>
      </c>
    </row>
    <row r="5" spans="2:8" x14ac:dyDescent="0.25">
      <c r="B5" s="132">
        <v>1</v>
      </c>
      <c r="C5" s="27"/>
      <c r="D5" s="127" t="s">
        <v>107</v>
      </c>
      <c r="E5" s="127"/>
      <c r="F5" s="127"/>
      <c r="G5" s="127"/>
      <c r="H5" s="53"/>
    </row>
    <row r="6" spans="2:8" x14ac:dyDescent="0.25">
      <c r="B6" s="133"/>
      <c r="C6" s="27">
        <f>1/(1+0.1)^0</f>
        <v>1</v>
      </c>
      <c r="D6" s="28" t="s">
        <v>33</v>
      </c>
      <c r="E6" s="79">
        <v>2000</v>
      </c>
      <c r="F6" s="55"/>
      <c r="G6" s="56">
        <f>E6*F6</f>
        <v>0</v>
      </c>
      <c r="H6" s="56">
        <f>G6*$C6</f>
        <v>0</v>
      </c>
    </row>
    <row r="7" spans="2:8" x14ac:dyDescent="0.25">
      <c r="B7" s="133"/>
      <c r="C7" s="27">
        <f>1/(1+0.1)^1</f>
        <v>0.90909090909090906</v>
      </c>
      <c r="D7" s="28" t="s">
        <v>34</v>
      </c>
      <c r="E7" s="79">
        <v>2200</v>
      </c>
      <c r="F7" s="55"/>
      <c r="G7" s="56">
        <f t="shared" ref="G7:G10" si="0">E7*F7</f>
        <v>0</v>
      </c>
      <c r="H7" s="56">
        <f>G7*$C7</f>
        <v>0</v>
      </c>
    </row>
    <row r="8" spans="2:8" x14ac:dyDescent="0.25">
      <c r="B8" s="133"/>
      <c r="C8" s="27">
        <f>1/(1+0.1)^2</f>
        <v>0.82644628099173545</v>
      </c>
      <c r="D8" s="28" t="s">
        <v>35</v>
      </c>
      <c r="E8" s="79">
        <v>2400</v>
      </c>
      <c r="F8" s="55"/>
      <c r="G8" s="56">
        <f t="shared" si="0"/>
        <v>0</v>
      </c>
      <c r="H8" s="56">
        <f t="shared" ref="H8:H10" si="1">G8*$C8</f>
        <v>0</v>
      </c>
    </row>
    <row r="9" spans="2:8" x14ac:dyDescent="0.25">
      <c r="B9" s="133"/>
      <c r="C9" s="27">
        <f>1/(1+0.1)^3</f>
        <v>0.75131480090157754</v>
      </c>
      <c r="D9" s="28" t="s">
        <v>36</v>
      </c>
      <c r="E9" s="79">
        <v>2700</v>
      </c>
      <c r="F9" s="38"/>
      <c r="G9" s="56">
        <f>E9*F9</f>
        <v>0</v>
      </c>
      <c r="H9" s="56">
        <f>G9*$C9</f>
        <v>0</v>
      </c>
    </row>
    <row r="10" spans="2:8" x14ac:dyDescent="0.25">
      <c r="B10" s="134"/>
      <c r="C10" s="27">
        <f>1/(1+0.1)^4</f>
        <v>0.68301345536507052</v>
      </c>
      <c r="D10" s="28" t="s">
        <v>37</v>
      </c>
      <c r="E10" s="79">
        <v>3000</v>
      </c>
      <c r="F10" s="38"/>
      <c r="G10" s="56">
        <f t="shared" si="0"/>
        <v>0</v>
      </c>
      <c r="H10" s="56">
        <f t="shared" si="1"/>
        <v>0</v>
      </c>
    </row>
    <row r="11" spans="2:8" ht="14.45" customHeight="1" x14ac:dyDescent="0.35">
      <c r="B11" s="128" t="s">
        <v>41</v>
      </c>
      <c r="C11" s="128"/>
      <c r="D11" s="128"/>
      <c r="E11" s="128"/>
      <c r="F11" s="128"/>
      <c r="G11" s="57">
        <f>SUM(G6:G10)</f>
        <v>0</v>
      </c>
      <c r="H11" s="58"/>
    </row>
    <row r="12" spans="2:8" ht="14.45" customHeight="1" x14ac:dyDescent="0.35">
      <c r="B12" s="129" t="s">
        <v>42</v>
      </c>
      <c r="C12" s="130"/>
      <c r="D12" s="130"/>
      <c r="E12" s="130"/>
      <c r="F12" s="130"/>
      <c r="G12" s="131"/>
      <c r="H12" s="57">
        <f>SUM(H6:H10)</f>
        <v>0</v>
      </c>
    </row>
    <row r="13" spans="2:8" ht="14.45" x14ac:dyDescent="0.35">
      <c r="B13" s="17"/>
      <c r="C13" s="17"/>
      <c r="D13" s="19"/>
      <c r="E13" s="19"/>
      <c r="F13" s="29"/>
    </row>
  </sheetData>
  <sheetProtection algorithmName="SHA-512" hashValue="7yoDS0xOZR930PD66d78rVtv3ETbBQCJ/eIt0Uhtq/QLsiw4W+dANNBDgawjpF1Tr2gPy88JBAfV84xrZdge1g==" saltValue="Cv7olAY3Kw0i5Zc0g4eAiQ==" spinCount="100000" sheet="1" selectLockedCells="1"/>
  <mergeCells count="5">
    <mergeCell ref="B12:G12"/>
    <mergeCell ref="D2:G2"/>
    <mergeCell ref="B5:B10"/>
    <mergeCell ref="D5:G5"/>
    <mergeCell ref="B11:F1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L30"/>
  <sheetViews>
    <sheetView showGridLines="0" zoomScale="83" workbookViewId="0">
      <selection activeCell="E7" sqref="E7:J8"/>
    </sheetView>
  </sheetViews>
  <sheetFormatPr defaultColWidth="8.7109375" defaultRowHeight="15" x14ac:dyDescent="0.25"/>
  <cols>
    <col min="1" max="2" width="8.7109375" style="37"/>
    <col min="3" max="3" width="15.85546875" style="37" customWidth="1"/>
    <col min="4" max="4" width="27.5703125" style="37" customWidth="1"/>
    <col min="5" max="5" width="17.85546875" style="37" customWidth="1"/>
    <col min="6" max="12" width="15.85546875" style="37" customWidth="1"/>
    <col min="13" max="16384" width="8.7109375" style="37"/>
  </cols>
  <sheetData>
    <row r="2" spans="3:12" x14ac:dyDescent="0.25">
      <c r="C2" s="126" t="s">
        <v>136</v>
      </c>
      <c r="D2" s="126"/>
      <c r="E2" s="126"/>
      <c r="F2" s="126"/>
      <c r="G2" s="126"/>
      <c r="H2" s="126"/>
      <c r="I2" s="126"/>
      <c r="J2" s="126"/>
      <c r="K2" s="126"/>
    </row>
    <row r="4" spans="3:12" ht="14.45" customHeight="1" x14ac:dyDescent="0.25">
      <c r="C4" s="147" t="s">
        <v>50</v>
      </c>
      <c r="D4" s="147" t="s">
        <v>58</v>
      </c>
      <c r="E4" s="145" t="s">
        <v>98</v>
      </c>
      <c r="F4" s="147" t="s">
        <v>129</v>
      </c>
      <c r="G4" s="147"/>
      <c r="H4" s="147"/>
      <c r="I4" s="147"/>
      <c r="J4" s="147"/>
      <c r="K4" s="147" t="s">
        <v>39</v>
      </c>
      <c r="L4" s="145" t="s">
        <v>40</v>
      </c>
    </row>
    <row r="5" spans="3:12" ht="14.45" customHeight="1" x14ac:dyDescent="0.25">
      <c r="C5" s="147"/>
      <c r="D5" s="147"/>
      <c r="E5" s="146"/>
      <c r="F5" s="26" t="s">
        <v>60</v>
      </c>
      <c r="G5" s="26" t="s">
        <v>61</v>
      </c>
      <c r="H5" s="26" t="s">
        <v>62</v>
      </c>
      <c r="I5" s="26" t="s">
        <v>63</v>
      </c>
      <c r="J5" s="26" t="s">
        <v>64</v>
      </c>
      <c r="K5" s="147"/>
      <c r="L5" s="146"/>
    </row>
    <row r="6" spans="3:12" ht="14.45" hidden="1" x14ac:dyDescent="0.35">
      <c r="C6" s="24"/>
      <c r="D6" s="24"/>
      <c r="E6" s="24"/>
      <c r="F6" s="24">
        <f>1/(1+0.1)^0</f>
        <v>1</v>
      </c>
      <c r="G6" s="24">
        <f>1/(1+0.1)^1</f>
        <v>0.90909090909090906</v>
      </c>
      <c r="H6" s="24">
        <f>1/(1+0.1)^2</f>
        <v>0.82644628099173545</v>
      </c>
      <c r="I6" s="24">
        <f>1/(1+0.1)^3</f>
        <v>0.75131480090157754</v>
      </c>
      <c r="J6" s="24">
        <f>1/(1+0.1)^4</f>
        <v>0.68301345536507052</v>
      </c>
      <c r="K6" s="24"/>
      <c r="L6" s="24"/>
    </row>
    <row r="7" spans="3:12" ht="14.45" x14ac:dyDescent="0.35">
      <c r="C7" s="27">
        <v>1</v>
      </c>
      <c r="D7" s="28" t="s">
        <v>65</v>
      </c>
      <c r="E7" s="80"/>
      <c r="F7" s="55"/>
      <c r="G7" s="55"/>
      <c r="H7" s="55"/>
      <c r="I7" s="55"/>
      <c r="J7" s="55"/>
      <c r="K7" s="54">
        <f>SUM(F7:J7)*E7</f>
        <v>0</v>
      </c>
      <c r="L7" s="54">
        <f>(F7*$F$6+G7*$G$6+H7*$H$6+I7*$I$6+J7*$J$6)*E7</f>
        <v>0</v>
      </c>
    </row>
    <row r="8" spans="3:12" ht="14.45" x14ac:dyDescent="0.35">
      <c r="C8" s="27">
        <v>2</v>
      </c>
      <c r="D8" s="28" t="s">
        <v>109</v>
      </c>
      <c r="E8" s="80"/>
      <c r="F8" s="55"/>
      <c r="G8" s="55"/>
      <c r="H8" s="55"/>
      <c r="I8" s="55"/>
      <c r="J8" s="55"/>
      <c r="K8" s="54">
        <f>SUM(F8:J8)*E8</f>
        <v>0</v>
      </c>
      <c r="L8" s="54">
        <f>(F8*$F$6+G8*$G$6+H8*$H$6+I8*$I$6+J8*$J$6)*E8</f>
        <v>0</v>
      </c>
    </row>
    <row r="9" spans="3:12" ht="14.45" x14ac:dyDescent="0.35">
      <c r="C9" s="155" t="s">
        <v>41</v>
      </c>
      <c r="D9" s="156"/>
      <c r="E9" s="156"/>
      <c r="F9" s="156"/>
      <c r="G9" s="156"/>
      <c r="H9" s="156"/>
      <c r="I9" s="156"/>
      <c r="J9" s="157"/>
      <c r="K9" s="57">
        <f>SUM(K7:K8)</f>
        <v>0</v>
      </c>
      <c r="L9" s="58"/>
    </row>
    <row r="10" spans="3:12" ht="14.45" customHeight="1" x14ac:dyDescent="0.35">
      <c r="C10" s="129" t="s">
        <v>42</v>
      </c>
      <c r="D10" s="130"/>
      <c r="E10" s="130"/>
      <c r="F10" s="130"/>
      <c r="G10" s="130"/>
      <c r="H10" s="130"/>
      <c r="I10" s="130"/>
      <c r="J10" s="130"/>
      <c r="K10" s="131"/>
      <c r="L10" s="57">
        <f>SUM(L7:L8)</f>
        <v>0</v>
      </c>
    </row>
    <row r="13" spans="3:12" x14ac:dyDescent="0.25">
      <c r="C13" s="138" t="s">
        <v>130</v>
      </c>
      <c r="D13" s="139"/>
      <c r="E13" s="140"/>
    </row>
    <row r="15" spans="3:12" ht="43.5" x14ac:dyDescent="0.35">
      <c r="C15" s="26" t="s">
        <v>50</v>
      </c>
      <c r="D15" s="34" t="s">
        <v>58</v>
      </c>
      <c r="E15" s="26" t="s">
        <v>101</v>
      </c>
    </row>
    <row r="16" spans="3:12" ht="14.45" x14ac:dyDescent="0.35">
      <c r="C16" s="64">
        <v>1</v>
      </c>
      <c r="D16" s="67" t="s">
        <v>65</v>
      </c>
      <c r="E16" s="65"/>
    </row>
    <row r="17" spans="3:5" ht="14.45" x14ac:dyDescent="0.35">
      <c r="C17" s="64">
        <v>2</v>
      </c>
      <c r="D17" s="67" t="s">
        <v>109</v>
      </c>
      <c r="E17" s="65"/>
    </row>
    <row r="18" spans="3:5" ht="14.45" x14ac:dyDescent="0.35">
      <c r="C18" s="64">
        <v>3</v>
      </c>
      <c r="D18" s="75"/>
      <c r="E18" s="65"/>
    </row>
    <row r="19" spans="3:5" ht="14.45" x14ac:dyDescent="0.35">
      <c r="C19" s="64">
        <v>4</v>
      </c>
      <c r="D19" s="75"/>
      <c r="E19" s="65"/>
    </row>
    <row r="20" spans="3:5" ht="14.45" x14ac:dyDescent="0.35">
      <c r="C20" s="64">
        <v>5</v>
      </c>
      <c r="D20" s="75"/>
      <c r="E20" s="65"/>
    </row>
    <row r="21" spans="3:5" ht="14.45" x14ac:dyDescent="0.35">
      <c r="C21" s="28">
        <v>6</v>
      </c>
      <c r="D21" s="66"/>
      <c r="E21" s="59"/>
    </row>
    <row r="22" spans="3:5" ht="14.45" x14ac:dyDescent="0.35">
      <c r="C22" s="28">
        <v>7</v>
      </c>
      <c r="D22" s="63"/>
      <c r="E22" s="59"/>
    </row>
    <row r="23" spans="3:5" ht="14.45" x14ac:dyDescent="0.35">
      <c r="C23" s="28">
        <v>8</v>
      </c>
      <c r="D23" s="63"/>
      <c r="E23" s="59"/>
    </row>
    <row r="24" spans="3:5" ht="14.45" x14ac:dyDescent="0.35">
      <c r="C24" s="28">
        <v>9</v>
      </c>
      <c r="D24" s="63"/>
      <c r="E24" s="59"/>
    </row>
    <row r="25" spans="3:5" ht="14.45" x14ac:dyDescent="0.35">
      <c r="C25" s="28">
        <v>10</v>
      </c>
      <c r="D25" s="63"/>
      <c r="E25" s="59"/>
    </row>
    <row r="26" spans="3:5" ht="14.45" x14ac:dyDescent="0.35">
      <c r="C26" s="28">
        <v>11</v>
      </c>
      <c r="D26" s="63"/>
      <c r="E26" s="59"/>
    </row>
    <row r="27" spans="3:5" ht="14.45" x14ac:dyDescent="0.35">
      <c r="C27" s="28">
        <v>12</v>
      </c>
      <c r="D27" s="63"/>
      <c r="E27" s="59"/>
    </row>
    <row r="28" spans="3:5" ht="14.45" x14ac:dyDescent="0.35">
      <c r="C28" s="28">
        <v>13</v>
      </c>
      <c r="D28" s="63"/>
      <c r="E28" s="59"/>
    </row>
    <row r="29" spans="3:5" ht="14.45" x14ac:dyDescent="0.35">
      <c r="C29" s="28">
        <v>14</v>
      </c>
      <c r="D29" s="63"/>
      <c r="E29" s="59"/>
    </row>
    <row r="30" spans="3:5" ht="14.45" x14ac:dyDescent="0.35">
      <c r="C30" s="28">
        <v>15</v>
      </c>
      <c r="D30" s="63"/>
      <c r="E30" s="59"/>
    </row>
  </sheetData>
  <sheetProtection algorithmName="SHA-512" hashValue="adacE5C/uBMYuQxLJre8bF8aCwq55f8RXQi/zEG22FCEmXk1m7JjunOZndcN/eppIm/VMijl6LgGHJmP4ib1Ig==" saltValue="k7vV4tnU4cyfIFKIbZ0IXA==" spinCount="100000" sheet="1" selectLockedCells="1"/>
  <mergeCells count="10">
    <mergeCell ref="C2:K2"/>
    <mergeCell ref="C4:C5"/>
    <mergeCell ref="D4:D5"/>
    <mergeCell ref="F4:J4"/>
    <mergeCell ref="K4:K5"/>
    <mergeCell ref="L4:L5"/>
    <mergeCell ref="C9:J9"/>
    <mergeCell ref="C10:K10"/>
    <mergeCell ref="E4:E5"/>
    <mergeCell ref="C13:E1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M106"/>
  <sheetViews>
    <sheetView showGridLines="0" zoomScale="87" zoomScaleNormal="100" workbookViewId="0">
      <selection activeCell="I5" sqref="I5:J7"/>
    </sheetView>
  </sheetViews>
  <sheetFormatPr defaultColWidth="8.7109375" defaultRowHeight="15" x14ac:dyDescent="0.25"/>
  <cols>
    <col min="1" max="2" width="8.7109375" style="37"/>
    <col min="3" max="3" width="10.140625" style="17" customWidth="1"/>
    <col min="4" max="4" width="13.85546875" style="37" customWidth="1"/>
    <col min="5" max="5" width="21.7109375" style="37" customWidth="1"/>
    <col min="6" max="6" width="14.7109375" style="37" customWidth="1"/>
    <col min="7" max="7" width="30.5703125" style="37" customWidth="1"/>
    <col min="8" max="8" width="21.85546875" style="37" customWidth="1"/>
    <col min="9" max="10" width="8.7109375" style="37"/>
    <col min="11" max="11" width="11.42578125" style="37" customWidth="1"/>
    <col min="12" max="12" width="18.85546875" style="37" customWidth="1"/>
    <col min="13" max="13" width="9.85546875" style="37" bestFit="1" customWidth="1"/>
    <col min="14" max="16384" width="8.7109375" style="37"/>
  </cols>
  <sheetData>
    <row r="2" spans="3:13" x14ac:dyDescent="0.25">
      <c r="C2" s="126" t="s">
        <v>128</v>
      </c>
      <c r="D2" s="123"/>
      <c r="E2" s="123"/>
      <c r="F2" s="123"/>
      <c r="G2" s="123"/>
      <c r="H2" s="123"/>
      <c r="I2" s="123"/>
      <c r="J2" s="123"/>
      <c r="K2" s="123"/>
      <c r="L2" s="123"/>
      <c r="M2" s="123"/>
    </row>
    <row r="4" spans="3:13" ht="68.099999999999994" customHeight="1" x14ac:dyDescent="0.35">
      <c r="C4" s="26" t="s">
        <v>0</v>
      </c>
      <c r="D4" s="26" t="s">
        <v>110</v>
      </c>
      <c r="E4" s="26" t="s">
        <v>1</v>
      </c>
      <c r="F4" s="26" t="s">
        <v>111</v>
      </c>
      <c r="G4" s="26" t="s">
        <v>112</v>
      </c>
      <c r="H4" s="26" t="s">
        <v>113</v>
      </c>
      <c r="I4" s="26" t="s">
        <v>114</v>
      </c>
      <c r="J4" s="26" t="s">
        <v>115</v>
      </c>
      <c r="K4" s="26" t="s">
        <v>116</v>
      </c>
      <c r="L4" s="26" t="s">
        <v>117</v>
      </c>
      <c r="M4" s="26" t="s">
        <v>40</v>
      </c>
    </row>
    <row r="5" spans="3:13" ht="14.45" x14ac:dyDescent="0.35">
      <c r="C5" s="24">
        <v>1</v>
      </c>
      <c r="D5" s="55"/>
      <c r="E5" s="55"/>
      <c r="F5" s="55"/>
      <c r="G5" s="55"/>
      <c r="H5" s="55"/>
      <c r="I5" s="55"/>
      <c r="J5" s="55"/>
      <c r="K5" s="56">
        <f>I5*J5</f>
        <v>0</v>
      </c>
      <c r="L5" s="56">
        <f>K5</f>
        <v>0</v>
      </c>
      <c r="M5" s="56">
        <f>K5</f>
        <v>0</v>
      </c>
    </row>
    <row r="6" spans="3:13" ht="14.45" x14ac:dyDescent="0.35">
      <c r="C6" s="24">
        <v>2</v>
      </c>
      <c r="D6" s="55"/>
      <c r="E6" s="55"/>
      <c r="F6" s="55"/>
      <c r="G6" s="55"/>
      <c r="H6" s="55"/>
      <c r="I6" s="55"/>
      <c r="J6" s="55"/>
      <c r="K6" s="56">
        <f t="shared" ref="K6:K69" si="0">I6*J6</f>
        <v>0</v>
      </c>
      <c r="L6" s="56">
        <f t="shared" ref="L6:L69" si="1">K6</f>
        <v>0</v>
      </c>
      <c r="M6" s="56">
        <f t="shared" ref="M6:M69" si="2">K6</f>
        <v>0</v>
      </c>
    </row>
    <row r="7" spans="3:13" ht="14.45" x14ac:dyDescent="0.35">
      <c r="C7" s="24">
        <v>3</v>
      </c>
      <c r="D7" s="55"/>
      <c r="E7" s="55"/>
      <c r="F7" s="55"/>
      <c r="G7" s="55"/>
      <c r="H7" s="55"/>
      <c r="I7" s="55"/>
      <c r="J7" s="55"/>
      <c r="K7" s="56">
        <f t="shared" si="0"/>
        <v>0</v>
      </c>
      <c r="L7" s="56">
        <f t="shared" si="1"/>
        <v>0</v>
      </c>
      <c r="M7" s="56">
        <f t="shared" si="2"/>
        <v>0</v>
      </c>
    </row>
    <row r="8" spans="3:13" ht="14.45" x14ac:dyDescent="0.35">
      <c r="C8" s="24">
        <v>4</v>
      </c>
      <c r="D8" s="55"/>
      <c r="E8" s="55"/>
      <c r="F8" s="55"/>
      <c r="G8" s="55"/>
      <c r="H8" s="55"/>
      <c r="I8" s="55"/>
      <c r="J8" s="55"/>
      <c r="K8" s="56">
        <f t="shared" si="0"/>
        <v>0</v>
      </c>
      <c r="L8" s="56">
        <f t="shared" si="1"/>
        <v>0</v>
      </c>
      <c r="M8" s="56">
        <f t="shared" si="2"/>
        <v>0</v>
      </c>
    </row>
    <row r="9" spans="3:13" ht="14.45" x14ac:dyDescent="0.35">
      <c r="C9" s="24">
        <v>5</v>
      </c>
      <c r="D9" s="55"/>
      <c r="E9" s="55"/>
      <c r="F9" s="55"/>
      <c r="G9" s="55"/>
      <c r="H9" s="55"/>
      <c r="I9" s="55"/>
      <c r="J9" s="55"/>
      <c r="K9" s="56">
        <f t="shared" si="0"/>
        <v>0</v>
      </c>
      <c r="L9" s="56">
        <f t="shared" si="1"/>
        <v>0</v>
      </c>
      <c r="M9" s="56">
        <f t="shared" si="2"/>
        <v>0</v>
      </c>
    </row>
    <row r="10" spans="3:13" ht="14.45" x14ac:dyDescent="0.35">
      <c r="C10" s="24">
        <v>6</v>
      </c>
      <c r="D10" s="55"/>
      <c r="E10" s="55"/>
      <c r="F10" s="55"/>
      <c r="G10" s="55"/>
      <c r="H10" s="55"/>
      <c r="I10" s="55"/>
      <c r="J10" s="55"/>
      <c r="K10" s="56">
        <f t="shared" si="0"/>
        <v>0</v>
      </c>
      <c r="L10" s="56">
        <f t="shared" si="1"/>
        <v>0</v>
      </c>
      <c r="M10" s="56">
        <f t="shared" si="2"/>
        <v>0</v>
      </c>
    </row>
    <row r="11" spans="3:13" ht="14.45" x14ac:dyDescent="0.35">
      <c r="C11" s="24">
        <v>7</v>
      </c>
      <c r="D11" s="55"/>
      <c r="E11" s="55"/>
      <c r="F11" s="55"/>
      <c r="G11" s="55"/>
      <c r="H11" s="55"/>
      <c r="I11" s="55"/>
      <c r="J11" s="55"/>
      <c r="K11" s="56">
        <f t="shared" si="0"/>
        <v>0</v>
      </c>
      <c r="L11" s="56">
        <f t="shared" si="1"/>
        <v>0</v>
      </c>
      <c r="M11" s="56">
        <f t="shared" si="2"/>
        <v>0</v>
      </c>
    </row>
    <row r="12" spans="3:13" ht="14.45" x14ac:dyDescent="0.35">
      <c r="C12" s="24">
        <v>8</v>
      </c>
      <c r="D12" s="55"/>
      <c r="E12" s="55"/>
      <c r="F12" s="55"/>
      <c r="G12" s="55"/>
      <c r="H12" s="55"/>
      <c r="I12" s="55"/>
      <c r="J12" s="55"/>
      <c r="K12" s="56">
        <f t="shared" si="0"/>
        <v>0</v>
      </c>
      <c r="L12" s="56">
        <f t="shared" si="1"/>
        <v>0</v>
      </c>
      <c r="M12" s="56">
        <f t="shared" si="2"/>
        <v>0</v>
      </c>
    </row>
    <row r="13" spans="3:13" ht="14.45" x14ac:dyDescent="0.35">
      <c r="C13" s="24">
        <v>9</v>
      </c>
      <c r="D13" s="55"/>
      <c r="E13" s="55"/>
      <c r="F13" s="55"/>
      <c r="G13" s="55"/>
      <c r="H13" s="55"/>
      <c r="I13" s="55"/>
      <c r="J13" s="55"/>
      <c r="K13" s="56">
        <f t="shared" si="0"/>
        <v>0</v>
      </c>
      <c r="L13" s="56">
        <f t="shared" si="1"/>
        <v>0</v>
      </c>
      <c r="M13" s="56">
        <f t="shared" si="2"/>
        <v>0</v>
      </c>
    </row>
    <row r="14" spans="3:13" ht="14.45" x14ac:dyDescent="0.35">
      <c r="C14" s="24">
        <v>10</v>
      </c>
      <c r="D14" s="55"/>
      <c r="E14" s="55"/>
      <c r="F14" s="55"/>
      <c r="G14" s="55"/>
      <c r="H14" s="55"/>
      <c r="I14" s="55"/>
      <c r="J14" s="55"/>
      <c r="K14" s="56">
        <f t="shared" si="0"/>
        <v>0</v>
      </c>
      <c r="L14" s="56">
        <f t="shared" si="1"/>
        <v>0</v>
      </c>
      <c r="M14" s="56">
        <f t="shared" si="2"/>
        <v>0</v>
      </c>
    </row>
    <row r="15" spans="3:13" ht="14.45" x14ac:dyDescent="0.35">
      <c r="C15" s="24">
        <v>11</v>
      </c>
      <c r="D15" s="55"/>
      <c r="E15" s="55"/>
      <c r="F15" s="55"/>
      <c r="G15" s="55"/>
      <c r="H15" s="55"/>
      <c r="I15" s="55"/>
      <c r="J15" s="55"/>
      <c r="K15" s="56">
        <f t="shared" si="0"/>
        <v>0</v>
      </c>
      <c r="L15" s="56">
        <f t="shared" si="1"/>
        <v>0</v>
      </c>
      <c r="M15" s="56">
        <f t="shared" si="2"/>
        <v>0</v>
      </c>
    </row>
    <row r="16" spans="3:13" ht="14.45" x14ac:dyDescent="0.35">
      <c r="C16" s="24">
        <v>12</v>
      </c>
      <c r="D16" s="55"/>
      <c r="E16" s="55"/>
      <c r="F16" s="55"/>
      <c r="G16" s="55"/>
      <c r="H16" s="55"/>
      <c r="I16" s="55"/>
      <c r="J16" s="55"/>
      <c r="K16" s="56">
        <f t="shared" si="0"/>
        <v>0</v>
      </c>
      <c r="L16" s="56">
        <f t="shared" si="1"/>
        <v>0</v>
      </c>
      <c r="M16" s="56">
        <f t="shared" si="2"/>
        <v>0</v>
      </c>
    </row>
    <row r="17" spans="3:13" ht="14.45" x14ac:dyDescent="0.35">
      <c r="C17" s="24">
        <v>13</v>
      </c>
      <c r="D17" s="55"/>
      <c r="E17" s="55"/>
      <c r="F17" s="55"/>
      <c r="G17" s="55"/>
      <c r="H17" s="55"/>
      <c r="I17" s="55"/>
      <c r="J17" s="55"/>
      <c r="K17" s="56">
        <f t="shared" si="0"/>
        <v>0</v>
      </c>
      <c r="L17" s="56">
        <f t="shared" si="1"/>
        <v>0</v>
      </c>
      <c r="M17" s="56">
        <f t="shared" si="2"/>
        <v>0</v>
      </c>
    </row>
    <row r="18" spans="3:13" ht="14.45" x14ac:dyDescent="0.35">
      <c r="C18" s="24">
        <v>14</v>
      </c>
      <c r="D18" s="55"/>
      <c r="E18" s="55"/>
      <c r="F18" s="55"/>
      <c r="G18" s="55"/>
      <c r="H18" s="55"/>
      <c r="I18" s="55"/>
      <c r="J18" s="55"/>
      <c r="K18" s="56">
        <f t="shared" si="0"/>
        <v>0</v>
      </c>
      <c r="L18" s="56">
        <f t="shared" si="1"/>
        <v>0</v>
      </c>
      <c r="M18" s="56">
        <f t="shared" si="2"/>
        <v>0</v>
      </c>
    </row>
    <row r="19" spans="3:13" ht="14.45" x14ac:dyDescent="0.35">
      <c r="C19" s="24">
        <v>15</v>
      </c>
      <c r="D19" s="55"/>
      <c r="E19" s="55"/>
      <c r="F19" s="55"/>
      <c r="G19" s="55"/>
      <c r="H19" s="55"/>
      <c r="I19" s="55"/>
      <c r="J19" s="55"/>
      <c r="K19" s="56">
        <f t="shared" si="0"/>
        <v>0</v>
      </c>
      <c r="L19" s="56">
        <f t="shared" si="1"/>
        <v>0</v>
      </c>
      <c r="M19" s="56">
        <f t="shared" si="2"/>
        <v>0</v>
      </c>
    </row>
    <row r="20" spans="3:13" ht="14.45" x14ac:dyDescent="0.35">
      <c r="C20" s="24">
        <v>16</v>
      </c>
      <c r="D20" s="55"/>
      <c r="E20" s="55"/>
      <c r="F20" s="55"/>
      <c r="G20" s="55"/>
      <c r="H20" s="55"/>
      <c r="I20" s="55"/>
      <c r="J20" s="55"/>
      <c r="K20" s="56">
        <f t="shared" si="0"/>
        <v>0</v>
      </c>
      <c r="L20" s="56">
        <f t="shared" si="1"/>
        <v>0</v>
      </c>
      <c r="M20" s="56">
        <f t="shared" si="2"/>
        <v>0</v>
      </c>
    </row>
    <row r="21" spans="3:13" ht="14.45" x14ac:dyDescent="0.35">
      <c r="C21" s="24">
        <v>17</v>
      </c>
      <c r="D21" s="55"/>
      <c r="E21" s="55"/>
      <c r="F21" s="55"/>
      <c r="G21" s="55"/>
      <c r="H21" s="55"/>
      <c r="I21" s="55"/>
      <c r="J21" s="55"/>
      <c r="K21" s="56">
        <f t="shared" si="0"/>
        <v>0</v>
      </c>
      <c r="L21" s="56">
        <f t="shared" si="1"/>
        <v>0</v>
      </c>
      <c r="M21" s="56">
        <f t="shared" si="2"/>
        <v>0</v>
      </c>
    </row>
    <row r="22" spans="3:13" ht="14.45" x14ac:dyDescent="0.35">
      <c r="C22" s="24">
        <v>18</v>
      </c>
      <c r="D22" s="55"/>
      <c r="E22" s="55"/>
      <c r="F22" s="55"/>
      <c r="G22" s="55"/>
      <c r="H22" s="55"/>
      <c r="I22" s="55"/>
      <c r="J22" s="55"/>
      <c r="K22" s="56">
        <f t="shared" si="0"/>
        <v>0</v>
      </c>
      <c r="L22" s="56">
        <f t="shared" si="1"/>
        <v>0</v>
      </c>
      <c r="M22" s="56">
        <f t="shared" si="2"/>
        <v>0</v>
      </c>
    </row>
    <row r="23" spans="3:13" ht="14.45" x14ac:dyDescent="0.35">
      <c r="C23" s="24">
        <v>19</v>
      </c>
      <c r="D23" s="55"/>
      <c r="E23" s="55"/>
      <c r="F23" s="55"/>
      <c r="G23" s="55"/>
      <c r="H23" s="55"/>
      <c r="I23" s="55"/>
      <c r="J23" s="55"/>
      <c r="K23" s="56">
        <f t="shared" si="0"/>
        <v>0</v>
      </c>
      <c r="L23" s="56">
        <f t="shared" si="1"/>
        <v>0</v>
      </c>
      <c r="M23" s="56">
        <f t="shared" si="2"/>
        <v>0</v>
      </c>
    </row>
    <row r="24" spans="3:13" ht="14.45" x14ac:dyDescent="0.35">
      <c r="C24" s="24">
        <v>20</v>
      </c>
      <c r="D24" s="55"/>
      <c r="E24" s="55"/>
      <c r="F24" s="55"/>
      <c r="G24" s="55"/>
      <c r="H24" s="55"/>
      <c r="I24" s="55"/>
      <c r="J24" s="55"/>
      <c r="K24" s="56">
        <f t="shared" si="0"/>
        <v>0</v>
      </c>
      <c r="L24" s="56">
        <f t="shared" si="1"/>
        <v>0</v>
      </c>
      <c r="M24" s="56">
        <f t="shared" si="2"/>
        <v>0</v>
      </c>
    </row>
    <row r="25" spans="3:13" ht="14.45" x14ac:dyDescent="0.35">
      <c r="C25" s="24">
        <v>21</v>
      </c>
      <c r="D25" s="55"/>
      <c r="E25" s="55"/>
      <c r="F25" s="55"/>
      <c r="G25" s="55"/>
      <c r="H25" s="55"/>
      <c r="I25" s="55"/>
      <c r="J25" s="55"/>
      <c r="K25" s="56">
        <f t="shared" si="0"/>
        <v>0</v>
      </c>
      <c r="L25" s="56">
        <f t="shared" si="1"/>
        <v>0</v>
      </c>
      <c r="M25" s="56">
        <f t="shared" si="2"/>
        <v>0</v>
      </c>
    </row>
    <row r="26" spans="3:13" ht="14.45" x14ac:dyDescent="0.35">
      <c r="C26" s="24">
        <v>22</v>
      </c>
      <c r="D26" s="55"/>
      <c r="E26" s="55"/>
      <c r="F26" s="55"/>
      <c r="G26" s="55"/>
      <c r="H26" s="55"/>
      <c r="I26" s="55"/>
      <c r="J26" s="55"/>
      <c r="K26" s="56">
        <f t="shared" si="0"/>
        <v>0</v>
      </c>
      <c r="L26" s="56">
        <f t="shared" si="1"/>
        <v>0</v>
      </c>
      <c r="M26" s="56">
        <f t="shared" si="2"/>
        <v>0</v>
      </c>
    </row>
    <row r="27" spans="3:13" ht="14.45" x14ac:dyDescent="0.35">
      <c r="C27" s="24">
        <v>23</v>
      </c>
      <c r="D27" s="55"/>
      <c r="E27" s="55"/>
      <c r="F27" s="55"/>
      <c r="G27" s="55"/>
      <c r="H27" s="55"/>
      <c r="I27" s="55"/>
      <c r="J27" s="55"/>
      <c r="K27" s="56">
        <f t="shared" si="0"/>
        <v>0</v>
      </c>
      <c r="L27" s="56">
        <f t="shared" si="1"/>
        <v>0</v>
      </c>
      <c r="M27" s="56">
        <f t="shared" si="2"/>
        <v>0</v>
      </c>
    </row>
    <row r="28" spans="3:13" ht="14.45" x14ac:dyDescent="0.35">
      <c r="C28" s="24">
        <v>24</v>
      </c>
      <c r="D28" s="55"/>
      <c r="E28" s="55"/>
      <c r="F28" s="55"/>
      <c r="G28" s="55"/>
      <c r="H28" s="55"/>
      <c r="I28" s="55"/>
      <c r="J28" s="55"/>
      <c r="K28" s="56">
        <f t="shared" si="0"/>
        <v>0</v>
      </c>
      <c r="L28" s="56">
        <f t="shared" si="1"/>
        <v>0</v>
      </c>
      <c r="M28" s="56">
        <f t="shared" si="2"/>
        <v>0</v>
      </c>
    </row>
    <row r="29" spans="3:13" ht="14.45" x14ac:dyDescent="0.35">
      <c r="C29" s="24">
        <v>25</v>
      </c>
      <c r="D29" s="55"/>
      <c r="E29" s="55"/>
      <c r="F29" s="55"/>
      <c r="G29" s="55"/>
      <c r="H29" s="55"/>
      <c r="I29" s="55"/>
      <c r="J29" s="55"/>
      <c r="K29" s="56">
        <f t="shared" si="0"/>
        <v>0</v>
      </c>
      <c r="L29" s="56">
        <f t="shared" si="1"/>
        <v>0</v>
      </c>
      <c r="M29" s="56">
        <f t="shared" si="2"/>
        <v>0</v>
      </c>
    </row>
    <row r="30" spans="3:13" ht="14.45" x14ac:dyDescent="0.35">
      <c r="C30" s="24">
        <v>26</v>
      </c>
      <c r="D30" s="55"/>
      <c r="E30" s="55"/>
      <c r="F30" s="55"/>
      <c r="G30" s="55"/>
      <c r="H30" s="55"/>
      <c r="I30" s="55"/>
      <c r="J30" s="55"/>
      <c r="K30" s="56">
        <f t="shared" si="0"/>
        <v>0</v>
      </c>
      <c r="L30" s="56">
        <f t="shared" si="1"/>
        <v>0</v>
      </c>
      <c r="M30" s="56">
        <f t="shared" si="2"/>
        <v>0</v>
      </c>
    </row>
    <row r="31" spans="3:13" ht="14.45" x14ac:dyDescent="0.35">
      <c r="C31" s="24">
        <v>27</v>
      </c>
      <c r="D31" s="55"/>
      <c r="E31" s="55"/>
      <c r="F31" s="55"/>
      <c r="G31" s="55"/>
      <c r="H31" s="55"/>
      <c r="I31" s="55"/>
      <c r="J31" s="55"/>
      <c r="K31" s="56">
        <f t="shared" si="0"/>
        <v>0</v>
      </c>
      <c r="L31" s="56">
        <f t="shared" si="1"/>
        <v>0</v>
      </c>
      <c r="M31" s="56">
        <f t="shared" si="2"/>
        <v>0</v>
      </c>
    </row>
    <row r="32" spans="3:13" ht="14.45" x14ac:dyDescent="0.35">
      <c r="C32" s="24">
        <v>28</v>
      </c>
      <c r="D32" s="55"/>
      <c r="E32" s="55"/>
      <c r="F32" s="55"/>
      <c r="G32" s="55"/>
      <c r="H32" s="55"/>
      <c r="I32" s="55"/>
      <c r="J32" s="55"/>
      <c r="K32" s="56">
        <f t="shared" si="0"/>
        <v>0</v>
      </c>
      <c r="L32" s="56">
        <f t="shared" si="1"/>
        <v>0</v>
      </c>
      <c r="M32" s="56">
        <f t="shared" si="2"/>
        <v>0</v>
      </c>
    </row>
    <row r="33" spans="3:13" ht="14.45" x14ac:dyDescent="0.35">
      <c r="C33" s="24">
        <v>29</v>
      </c>
      <c r="D33" s="55"/>
      <c r="E33" s="55"/>
      <c r="F33" s="55"/>
      <c r="G33" s="55"/>
      <c r="H33" s="55"/>
      <c r="I33" s="55"/>
      <c r="J33" s="55"/>
      <c r="K33" s="56">
        <f t="shared" si="0"/>
        <v>0</v>
      </c>
      <c r="L33" s="56">
        <f t="shared" si="1"/>
        <v>0</v>
      </c>
      <c r="M33" s="56">
        <f t="shared" si="2"/>
        <v>0</v>
      </c>
    </row>
    <row r="34" spans="3:13" ht="14.45" x14ac:dyDescent="0.35">
      <c r="C34" s="24">
        <v>30</v>
      </c>
      <c r="D34" s="55"/>
      <c r="E34" s="55"/>
      <c r="F34" s="55"/>
      <c r="G34" s="55"/>
      <c r="H34" s="55"/>
      <c r="I34" s="55"/>
      <c r="J34" s="55"/>
      <c r="K34" s="56">
        <f t="shared" si="0"/>
        <v>0</v>
      </c>
      <c r="L34" s="56">
        <f t="shared" si="1"/>
        <v>0</v>
      </c>
      <c r="M34" s="56">
        <f t="shared" si="2"/>
        <v>0</v>
      </c>
    </row>
    <row r="35" spans="3:13" ht="14.45" x14ac:dyDescent="0.35">
      <c r="C35" s="24">
        <v>31</v>
      </c>
      <c r="D35" s="55"/>
      <c r="E35" s="55"/>
      <c r="F35" s="55"/>
      <c r="G35" s="55"/>
      <c r="H35" s="55"/>
      <c r="I35" s="55"/>
      <c r="J35" s="55"/>
      <c r="K35" s="56">
        <f t="shared" si="0"/>
        <v>0</v>
      </c>
      <c r="L35" s="56">
        <f t="shared" si="1"/>
        <v>0</v>
      </c>
      <c r="M35" s="56">
        <f t="shared" si="2"/>
        <v>0</v>
      </c>
    </row>
    <row r="36" spans="3:13" ht="14.45" x14ac:dyDescent="0.35">
      <c r="C36" s="24">
        <v>32</v>
      </c>
      <c r="D36" s="55"/>
      <c r="E36" s="55"/>
      <c r="F36" s="55"/>
      <c r="G36" s="55"/>
      <c r="H36" s="55"/>
      <c r="I36" s="55"/>
      <c r="J36" s="55"/>
      <c r="K36" s="56">
        <f t="shared" si="0"/>
        <v>0</v>
      </c>
      <c r="L36" s="56">
        <f t="shared" si="1"/>
        <v>0</v>
      </c>
      <c r="M36" s="56">
        <f t="shared" si="2"/>
        <v>0</v>
      </c>
    </row>
    <row r="37" spans="3:13" x14ac:dyDescent="0.25">
      <c r="C37" s="24">
        <v>33</v>
      </c>
      <c r="D37" s="55"/>
      <c r="E37" s="55"/>
      <c r="F37" s="55"/>
      <c r="G37" s="55"/>
      <c r="H37" s="55"/>
      <c r="I37" s="55"/>
      <c r="J37" s="55"/>
      <c r="K37" s="56">
        <f t="shared" si="0"/>
        <v>0</v>
      </c>
      <c r="L37" s="56">
        <f t="shared" si="1"/>
        <v>0</v>
      </c>
      <c r="M37" s="56">
        <f t="shared" si="2"/>
        <v>0</v>
      </c>
    </row>
    <row r="38" spans="3:13" x14ac:dyDescent="0.25">
      <c r="C38" s="24">
        <v>34</v>
      </c>
      <c r="D38" s="55"/>
      <c r="E38" s="55"/>
      <c r="F38" s="55"/>
      <c r="G38" s="55"/>
      <c r="H38" s="55"/>
      <c r="I38" s="55"/>
      <c r="J38" s="55"/>
      <c r="K38" s="56">
        <f t="shared" si="0"/>
        <v>0</v>
      </c>
      <c r="L38" s="56">
        <f t="shared" si="1"/>
        <v>0</v>
      </c>
      <c r="M38" s="56">
        <f t="shared" si="2"/>
        <v>0</v>
      </c>
    </row>
    <row r="39" spans="3:13" x14ac:dyDescent="0.25">
      <c r="C39" s="24">
        <v>35</v>
      </c>
      <c r="D39" s="55"/>
      <c r="E39" s="55"/>
      <c r="F39" s="55"/>
      <c r="G39" s="55"/>
      <c r="H39" s="55"/>
      <c r="I39" s="55"/>
      <c r="J39" s="55"/>
      <c r="K39" s="56">
        <f t="shared" si="0"/>
        <v>0</v>
      </c>
      <c r="L39" s="56">
        <f t="shared" si="1"/>
        <v>0</v>
      </c>
      <c r="M39" s="56">
        <f t="shared" si="2"/>
        <v>0</v>
      </c>
    </row>
    <row r="40" spans="3:13" x14ac:dyDescent="0.25">
      <c r="C40" s="24">
        <v>36</v>
      </c>
      <c r="D40" s="55"/>
      <c r="E40" s="55"/>
      <c r="F40" s="55"/>
      <c r="G40" s="55"/>
      <c r="H40" s="55"/>
      <c r="I40" s="55"/>
      <c r="J40" s="55"/>
      <c r="K40" s="56">
        <f t="shared" si="0"/>
        <v>0</v>
      </c>
      <c r="L40" s="56">
        <f t="shared" si="1"/>
        <v>0</v>
      </c>
      <c r="M40" s="56">
        <f t="shared" si="2"/>
        <v>0</v>
      </c>
    </row>
    <row r="41" spans="3:13" x14ac:dyDescent="0.25">
      <c r="C41" s="24">
        <v>37</v>
      </c>
      <c r="D41" s="55"/>
      <c r="E41" s="55"/>
      <c r="F41" s="55"/>
      <c r="G41" s="55"/>
      <c r="H41" s="55"/>
      <c r="I41" s="55"/>
      <c r="J41" s="55"/>
      <c r="K41" s="56">
        <f t="shared" si="0"/>
        <v>0</v>
      </c>
      <c r="L41" s="56">
        <f t="shared" si="1"/>
        <v>0</v>
      </c>
      <c r="M41" s="56">
        <f t="shared" si="2"/>
        <v>0</v>
      </c>
    </row>
    <row r="42" spans="3:13" x14ac:dyDescent="0.25">
      <c r="C42" s="24">
        <v>38</v>
      </c>
      <c r="D42" s="55"/>
      <c r="E42" s="55"/>
      <c r="F42" s="55"/>
      <c r="G42" s="55"/>
      <c r="H42" s="55"/>
      <c r="I42" s="55"/>
      <c r="J42" s="55"/>
      <c r="K42" s="56">
        <f t="shared" si="0"/>
        <v>0</v>
      </c>
      <c r="L42" s="56">
        <f t="shared" si="1"/>
        <v>0</v>
      </c>
      <c r="M42" s="56">
        <f t="shared" si="2"/>
        <v>0</v>
      </c>
    </row>
    <row r="43" spans="3:13" x14ac:dyDescent="0.25">
      <c r="C43" s="24">
        <v>39</v>
      </c>
      <c r="D43" s="55"/>
      <c r="E43" s="55"/>
      <c r="F43" s="55"/>
      <c r="G43" s="55"/>
      <c r="H43" s="55"/>
      <c r="I43" s="55"/>
      <c r="J43" s="55"/>
      <c r="K43" s="56">
        <f t="shared" si="0"/>
        <v>0</v>
      </c>
      <c r="L43" s="56">
        <f t="shared" si="1"/>
        <v>0</v>
      </c>
      <c r="M43" s="56">
        <f t="shared" si="2"/>
        <v>0</v>
      </c>
    </row>
    <row r="44" spans="3:13" x14ac:dyDescent="0.25">
      <c r="C44" s="24">
        <v>40</v>
      </c>
      <c r="D44" s="55"/>
      <c r="E44" s="55"/>
      <c r="F44" s="55"/>
      <c r="G44" s="55"/>
      <c r="H44" s="55"/>
      <c r="I44" s="55"/>
      <c r="J44" s="55"/>
      <c r="K44" s="56">
        <f t="shared" si="0"/>
        <v>0</v>
      </c>
      <c r="L44" s="56">
        <f t="shared" si="1"/>
        <v>0</v>
      </c>
      <c r="M44" s="56">
        <f t="shared" si="2"/>
        <v>0</v>
      </c>
    </row>
    <row r="45" spans="3:13" x14ac:dyDescent="0.25">
      <c r="C45" s="24">
        <v>41</v>
      </c>
      <c r="D45" s="55"/>
      <c r="E45" s="55"/>
      <c r="F45" s="55"/>
      <c r="G45" s="55"/>
      <c r="H45" s="55"/>
      <c r="I45" s="55"/>
      <c r="J45" s="55"/>
      <c r="K45" s="56">
        <f t="shared" si="0"/>
        <v>0</v>
      </c>
      <c r="L45" s="56">
        <f t="shared" si="1"/>
        <v>0</v>
      </c>
      <c r="M45" s="56">
        <f t="shared" si="2"/>
        <v>0</v>
      </c>
    </row>
    <row r="46" spans="3:13" x14ac:dyDescent="0.25">
      <c r="C46" s="24">
        <v>42</v>
      </c>
      <c r="D46" s="55"/>
      <c r="E46" s="55"/>
      <c r="F46" s="55"/>
      <c r="G46" s="55"/>
      <c r="H46" s="55"/>
      <c r="I46" s="55"/>
      <c r="J46" s="55"/>
      <c r="K46" s="56">
        <f t="shared" si="0"/>
        <v>0</v>
      </c>
      <c r="L46" s="56">
        <f t="shared" si="1"/>
        <v>0</v>
      </c>
      <c r="M46" s="56">
        <f t="shared" si="2"/>
        <v>0</v>
      </c>
    </row>
    <row r="47" spans="3:13" x14ac:dyDescent="0.25">
      <c r="C47" s="24">
        <v>43</v>
      </c>
      <c r="D47" s="55"/>
      <c r="E47" s="55"/>
      <c r="F47" s="55"/>
      <c r="G47" s="55"/>
      <c r="H47" s="55"/>
      <c r="I47" s="55"/>
      <c r="J47" s="55"/>
      <c r="K47" s="56">
        <f t="shared" si="0"/>
        <v>0</v>
      </c>
      <c r="L47" s="56">
        <f t="shared" si="1"/>
        <v>0</v>
      </c>
      <c r="M47" s="56">
        <f t="shared" si="2"/>
        <v>0</v>
      </c>
    </row>
    <row r="48" spans="3:13" x14ac:dyDescent="0.25">
      <c r="C48" s="24">
        <v>44</v>
      </c>
      <c r="D48" s="55"/>
      <c r="E48" s="55"/>
      <c r="F48" s="55"/>
      <c r="G48" s="55"/>
      <c r="H48" s="55"/>
      <c r="I48" s="55"/>
      <c r="J48" s="55"/>
      <c r="K48" s="56">
        <f t="shared" si="0"/>
        <v>0</v>
      </c>
      <c r="L48" s="56">
        <f t="shared" si="1"/>
        <v>0</v>
      </c>
      <c r="M48" s="56">
        <f t="shared" si="2"/>
        <v>0</v>
      </c>
    </row>
    <row r="49" spans="3:13" x14ac:dyDescent="0.25">
      <c r="C49" s="24">
        <v>45</v>
      </c>
      <c r="D49" s="55"/>
      <c r="E49" s="55"/>
      <c r="F49" s="55"/>
      <c r="G49" s="55"/>
      <c r="H49" s="55"/>
      <c r="I49" s="55"/>
      <c r="J49" s="55"/>
      <c r="K49" s="56">
        <f t="shared" si="0"/>
        <v>0</v>
      </c>
      <c r="L49" s="56">
        <f t="shared" si="1"/>
        <v>0</v>
      </c>
      <c r="M49" s="56">
        <f t="shared" si="2"/>
        <v>0</v>
      </c>
    </row>
    <row r="50" spans="3:13" x14ac:dyDescent="0.25">
      <c r="C50" s="24">
        <v>46</v>
      </c>
      <c r="D50" s="55"/>
      <c r="E50" s="55"/>
      <c r="F50" s="55"/>
      <c r="G50" s="55"/>
      <c r="H50" s="55"/>
      <c r="I50" s="55"/>
      <c r="J50" s="55"/>
      <c r="K50" s="56">
        <f t="shared" si="0"/>
        <v>0</v>
      </c>
      <c r="L50" s="56">
        <f t="shared" si="1"/>
        <v>0</v>
      </c>
      <c r="M50" s="56">
        <f t="shared" si="2"/>
        <v>0</v>
      </c>
    </row>
    <row r="51" spans="3:13" x14ac:dyDescent="0.25">
      <c r="C51" s="24">
        <v>47</v>
      </c>
      <c r="D51" s="55"/>
      <c r="E51" s="55"/>
      <c r="F51" s="55"/>
      <c r="G51" s="55"/>
      <c r="H51" s="55"/>
      <c r="I51" s="55"/>
      <c r="J51" s="55"/>
      <c r="K51" s="56">
        <f t="shared" si="0"/>
        <v>0</v>
      </c>
      <c r="L51" s="56">
        <f t="shared" si="1"/>
        <v>0</v>
      </c>
      <c r="M51" s="56">
        <f t="shared" si="2"/>
        <v>0</v>
      </c>
    </row>
    <row r="52" spans="3:13" x14ac:dyDescent="0.25">
      <c r="C52" s="24">
        <v>48</v>
      </c>
      <c r="D52" s="55"/>
      <c r="E52" s="55"/>
      <c r="F52" s="55"/>
      <c r="G52" s="55"/>
      <c r="H52" s="55"/>
      <c r="I52" s="55"/>
      <c r="J52" s="55"/>
      <c r="K52" s="56">
        <f t="shared" si="0"/>
        <v>0</v>
      </c>
      <c r="L52" s="56">
        <f t="shared" si="1"/>
        <v>0</v>
      </c>
      <c r="M52" s="56">
        <f t="shared" si="2"/>
        <v>0</v>
      </c>
    </row>
    <row r="53" spans="3:13" x14ac:dyDescent="0.25">
      <c r="C53" s="24">
        <v>49</v>
      </c>
      <c r="D53" s="55"/>
      <c r="E53" s="55"/>
      <c r="F53" s="55"/>
      <c r="G53" s="55"/>
      <c r="H53" s="55"/>
      <c r="I53" s="55"/>
      <c r="J53" s="55"/>
      <c r="K53" s="56">
        <f t="shared" si="0"/>
        <v>0</v>
      </c>
      <c r="L53" s="56">
        <f t="shared" si="1"/>
        <v>0</v>
      </c>
      <c r="M53" s="56">
        <f t="shared" si="2"/>
        <v>0</v>
      </c>
    </row>
    <row r="54" spans="3:13" x14ac:dyDescent="0.25">
      <c r="C54" s="24">
        <v>50</v>
      </c>
      <c r="D54" s="55"/>
      <c r="E54" s="55"/>
      <c r="F54" s="55"/>
      <c r="G54" s="55"/>
      <c r="H54" s="55"/>
      <c r="I54" s="55"/>
      <c r="J54" s="55"/>
      <c r="K54" s="56">
        <f t="shared" si="0"/>
        <v>0</v>
      </c>
      <c r="L54" s="56">
        <f t="shared" si="1"/>
        <v>0</v>
      </c>
      <c r="M54" s="56">
        <f t="shared" si="2"/>
        <v>0</v>
      </c>
    </row>
    <row r="55" spans="3:13" x14ac:dyDescent="0.25">
      <c r="C55" s="24">
        <v>51</v>
      </c>
      <c r="D55" s="55"/>
      <c r="E55" s="55"/>
      <c r="F55" s="55"/>
      <c r="G55" s="55"/>
      <c r="H55" s="55"/>
      <c r="I55" s="55"/>
      <c r="J55" s="55"/>
      <c r="K55" s="56">
        <f t="shared" si="0"/>
        <v>0</v>
      </c>
      <c r="L55" s="56">
        <f t="shared" si="1"/>
        <v>0</v>
      </c>
      <c r="M55" s="56">
        <f t="shared" si="2"/>
        <v>0</v>
      </c>
    </row>
    <row r="56" spans="3:13" x14ac:dyDescent="0.25">
      <c r="C56" s="24">
        <v>52</v>
      </c>
      <c r="D56" s="55"/>
      <c r="E56" s="55"/>
      <c r="F56" s="55"/>
      <c r="G56" s="55"/>
      <c r="H56" s="55"/>
      <c r="I56" s="55"/>
      <c r="J56" s="55"/>
      <c r="K56" s="56">
        <f t="shared" si="0"/>
        <v>0</v>
      </c>
      <c r="L56" s="56">
        <f t="shared" si="1"/>
        <v>0</v>
      </c>
      <c r="M56" s="56">
        <f t="shared" si="2"/>
        <v>0</v>
      </c>
    </row>
    <row r="57" spans="3:13" x14ac:dyDescent="0.25">
      <c r="C57" s="24">
        <v>53</v>
      </c>
      <c r="D57" s="55"/>
      <c r="E57" s="55"/>
      <c r="F57" s="55"/>
      <c r="G57" s="55"/>
      <c r="H57" s="55"/>
      <c r="I57" s="55"/>
      <c r="J57" s="55"/>
      <c r="K57" s="56">
        <f t="shared" si="0"/>
        <v>0</v>
      </c>
      <c r="L57" s="56">
        <f t="shared" si="1"/>
        <v>0</v>
      </c>
      <c r="M57" s="56">
        <f t="shared" si="2"/>
        <v>0</v>
      </c>
    </row>
    <row r="58" spans="3:13" x14ac:dyDescent="0.25">
      <c r="C58" s="24">
        <v>54</v>
      </c>
      <c r="D58" s="55"/>
      <c r="E58" s="55"/>
      <c r="F58" s="55"/>
      <c r="G58" s="55"/>
      <c r="H58" s="55"/>
      <c r="I58" s="55"/>
      <c r="J58" s="55"/>
      <c r="K58" s="56">
        <f t="shared" si="0"/>
        <v>0</v>
      </c>
      <c r="L58" s="56">
        <f t="shared" si="1"/>
        <v>0</v>
      </c>
      <c r="M58" s="56">
        <f t="shared" si="2"/>
        <v>0</v>
      </c>
    </row>
    <row r="59" spans="3:13" x14ac:dyDescent="0.25">
      <c r="C59" s="24">
        <v>55</v>
      </c>
      <c r="D59" s="55"/>
      <c r="E59" s="55"/>
      <c r="F59" s="55"/>
      <c r="G59" s="55"/>
      <c r="H59" s="55"/>
      <c r="I59" s="55"/>
      <c r="J59" s="55"/>
      <c r="K59" s="56">
        <f t="shared" si="0"/>
        <v>0</v>
      </c>
      <c r="L59" s="56">
        <f t="shared" si="1"/>
        <v>0</v>
      </c>
      <c r="M59" s="56">
        <f t="shared" si="2"/>
        <v>0</v>
      </c>
    </row>
    <row r="60" spans="3:13" x14ac:dyDescent="0.25">
      <c r="C60" s="24">
        <v>56</v>
      </c>
      <c r="D60" s="55"/>
      <c r="E60" s="55"/>
      <c r="F60" s="55"/>
      <c r="G60" s="55"/>
      <c r="H60" s="55"/>
      <c r="I60" s="55"/>
      <c r="J60" s="55"/>
      <c r="K60" s="56">
        <f t="shared" si="0"/>
        <v>0</v>
      </c>
      <c r="L60" s="56">
        <f t="shared" si="1"/>
        <v>0</v>
      </c>
      <c r="M60" s="56">
        <f t="shared" si="2"/>
        <v>0</v>
      </c>
    </row>
    <row r="61" spans="3:13" x14ac:dyDescent="0.25">
      <c r="C61" s="24">
        <v>57</v>
      </c>
      <c r="D61" s="55"/>
      <c r="E61" s="55"/>
      <c r="F61" s="55"/>
      <c r="G61" s="55"/>
      <c r="H61" s="55"/>
      <c r="I61" s="55"/>
      <c r="J61" s="55"/>
      <c r="K61" s="56">
        <f t="shared" si="0"/>
        <v>0</v>
      </c>
      <c r="L61" s="56">
        <f t="shared" si="1"/>
        <v>0</v>
      </c>
      <c r="M61" s="56">
        <f t="shared" si="2"/>
        <v>0</v>
      </c>
    </row>
    <row r="62" spans="3:13" x14ac:dyDescent="0.25">
      <c r="C62" s="24">
        <v>58</v>
      </c>
      <c r="D62" s="55"/>
      <c r="E62" s="55"/>
      <c r="F62" s="55"/>
      <c r="G62" s="55"/>
      <c r="H62" s="55"/>
      <c r="I62" s="55"/>
      <c r="J62" s="55"/>
      <c r="K62" s="56">
        <f t="shared" si="0"/>
        <v>0</v>
      </c>
      <c r="L62" s="56">
        <f t="shared" si="1"/>
        <v>0</v>
      </c>
      <c r="M62" s="56">
        <f t="shared" si="2"/>
        <v>0</v>
      </c>
    </row>
    <row r="63" spans="3:13" x14ac:dyDescent="0.25">
      <c r="C63" s="24">
        <v>59</v>
      </c>
      <c r="D63" s="55"/>
      <c r="E63" s="55"/>
      <c r="F63" s="55"/>
      <c r="G63" s="55"/>
      <c r="H63" s="55"/>
      <c r="I63" s="55"/>
      <c r="J63" s="55"/>
      <c r="K63" s="56">
        <f t="shared" si="0"/>
        <v>0</v>
      </c>
      <c r="L63" s="56">
        <f t="shared" si="1"/>
        <v>0</v>
      </c>
      <c r="M63" s="56">
        <f t="shared" si="2"/>
        <v>0</v>
      </c>
    </row>
    <row r="64" spans="3:13" x14ac:dyDescent="0.25">
      <c r="C64" s="24">
        <v>60</v>
      </c>
      <c r="D64" s="55"/>
      <c r="E64" s="55"/>
      <c r="F64" s="55"/>
      <c r="G64" s="55"/>
      <c r="H64" s="55"/>
      <c r="I64" s="55"/>
      <c r="J64" s="55"/>
      <c r="K64" s="56">
        <f t="shared" si="0"/>
        <v>0</v>
      </c>
      <c r="L64" s="56">
        <f t="shared" si="1"/>
        <v>0</v>
      </c>
      <c r="M64" s="56">
        <f t="shared" si="2"/>
        <v>0</v>
      </c>
    </row>
    <row r="65" spans="3:13" x14ac:dyDescent="0.25">
      <c r="C65" s="24">
        <v>61</v>
      </c>
      <c r="D65" s="55"/>
      <c r="E65" s="55"/>
      <c r="F65" s="55"/>
      <c r="G65" s="55"/>
      <c r="H65" s="55"/>
      <c r="I65" s="55"/>
      <c r="J65" s="55"/>
      <c r="K65" s="56">
        <f t="shared" si="0"/>
        <v>0</v>
      </c>
      <c r="L65" s="56">
        <f t="shared" si="1"/>
        <v>0</v>
      </c>
      <c r="M65" s="56">
        <f t="shared" si="2"/>
        <v>0</v>
      </c>
    </row>
    <row r="66" spans="3:13" x14ac:dyDescent="0.25">
      <c r="C66" s="24">
        <v>62</v>
      </c>
      <c r="D66" s="55"/>
      <c r="E66" s="55"/>
      <c r="F66" s="55"/>
      <c r="G66" s="55"/>
      <c r="H66" s="55"/>
      <c r="I66" s="55"/>
      <c r="J66" s="55"/>
      <c r="K66" s="56">
        <f t="shared" si="0"/>
        <v>0</v>
      </c>
      <c r="L66" s="56">
        <f t="shared" si="1"/>
        <v>0</v>
      </c>
      <c r="M66" s="56">
        <f t="shared" si="2"/>
        <v>0</v>
      </c>
    </row>
    <row r="67" spans="3:13" x14ac:dyDescent="0.25">
      <c r="C67" s="24">
        <v>63</v>
      </c>
      <c r="D67" s="55"/>
      <c r="E67" s="55"/>
      <c r="F67" s="55"/>
      <c r="G67" s="55"/>
      <c r="H67" s="55"/>
      <c r="I67" s="55"/>
      <c r="J67" s="55"/>
      <c r="K67" s="56">
        <f t="shared" si="0"/>
        <v>0</v>
      </c>
      <c r="L67" s="56">
        <f t="shared" si="1"/>
        <v>0</v>
      </c>
      <c r="M67" s="56">
        <f t="shared" si="2"/>
        <v>0</v>
      </c>
    </row>
    <row r="68" spans="3:13" x14ac:dyDescent="0.25">
      <c r="C68" s="24">
        <v>64</v>
      </c>
      <c r="D68" s="55"/>
      <c r="E68" s="55"/>
      <c r="F68" s="55"/>
      <c r="G68" s="55"/>
      <c r="H68" s="55"/>
      <c r="I68" s="55"/>
      <c r="J68" s="55"/>
      <c r="K68" s="56">
        <f t="shared" si="0"/>
        <v>0</v>
      </c>
      <c r="L68" s="56">
        <f t="shared" si="1"/>
        <v>0</v>
      </c>
      <c r="M68" s="56">
        <f t="shared" si="2"/>
        <v>0</v>
      </c>
    </row>
    <row r="69" spans="3:13" x14ac:dyDescent="0.25">
      <c r="C69" s="24">
        <v>65</v>
      </c>
      <c r="D69" s="55"/>
      <c r="E69" s="55"/>
      <c r="F69" s="55"/>
      <c r="G69" s="55"/>
      <c r="H69" s="55"/>
      <c r="I69" s="55"/>
      <c r="J69" s="55"/>
      <c r="K69" s="56">
        <f t="shared" si="0"/>
        <v>0</v>
      </c>
      <c r="L69" s="56">
        <f t="shared" si="1"/>
        <v>0</v>
      </c>
      <c r="M69" s="56">
        <f t="shared" si="2"/>
        <v>0</v>
      </c>
    </row>
    <row r="70" spans="3:13" x14ac:dyDescent="0.25">
      <c r="C70" s="24">
        <v>66</v>
      </c>
      <c r="D70" s="55"/>
      <c r="E70" s="55"/>
      <c r="F70" s="55"/>
      <c r="G70" s="55"/>
      <c r="H70" s="55"/>
      <c r="I70" s="55"/>
      <c r="J70" s="55"/>
      <c r="K70" s="56">
        <f t="shared" ref="K70:K104" si="3">I70*J70</f>
        <v>0</v>
      </c>
      <c r="L70" s="56">
        <f t="shared" ref="L70:L104" si="4">K70</f>
        <v>0</v>
      </c>
      <c r="M70" s="56">
        <f t="shared" ref="M70:M104" si="5">K70</f>
        <v>0</v>
      </c>
    </row>
    <row r="71" spans="3:13" x14ac:dyDescent="0.25">
      <c r="C71" s="24">
        <v>67</v>
      </c>
      <c r="D71" s="55"/>
      <c r="E71" s="55"/>
      <c r="F71" s="55"/>
      <c r="G71" s="55"/>
      <c r="H71" s="55"/>
      <c r="I71" s="55"/>
      <c r="J71" s="55"/>
      <c r="K71" s="56">
        <f t="shared" si="3"/>
        <v>0</v>
      </c>
      <c r="L71" s="56">
        <f t="shared" si="4"/>
        <v>0</v>
      </c>
      <c r="M71" s="56">
        <f t="shared" si="5"/>
        <v>0</v>
      </c>
    </row>
    <row r="72" spans="3:13" x14ac:dyDescent="0.25">
      <c r="C72" s="24">
        <v>68</v>
      </c>
      <c r="D72" s="55"/>
      <c r="E72" s="55"/>
      <c r="F72" s="55"/>
      <c r="G72" s="55"/>
      <c r="H72" s="55"/>
      <c r="I72" s="55"/>
      <c r="J72" s="55"/>
      <c r="K72" s="56">
        <f t="shared" si="3"/>
        <v>0</v>
      </c>
      <c r="L72" s="56">
        <f t="shared" si="4"/>
        <v>0</v>
      </c>
      <c r="M72" s="56">
        <f t="shared" si="5"/>
        <v>0</v>
      </c>
    </row>
    <row r="73" spans="3:13" x14ac:dyDescent="0.25">
      <c r="C73" s="24">
        <v>69</v>
      </c>
      <c r="D73" s="55"/>
      <c r="E73" s="55"/>
      <c r="F73" s="55"/>
      <c r="G73" s="55"/>
      <c r="H73" s="55"/>
      <c r="I73" s="55"/>
      <c r="J73" s="55"/>
      <c r="K73" s="56">
        <f t="shared" si="3"/>
        <v>0</v>
      </c>
      <c r="L73" s="56">
        <f t="shared" si="4"/>
        <v>0</v>
      </c>
      <c r="M73" s="56">
        <f t="shared" si="5"/>
        <v>0</v>
      </c>
    </row>
    <row r="74" spans="3:13" x14ac:dyDescent="0.25">
      <c r="C74" s="24">
        <v>70</v>
      </c>
      <c r="D74" s="55"/>
      <c r="E74" s="55"/>
      <c r="F74" s="55"/>
      <c r="G74" s="55"/>
      <c r="H74" s="55"/>
      <c r="I74" s="55"/>
      <c r="J74" s="55"/>
      <c r="K74" s="56">
        <f t="shared" si="3"/>
        <v>0</v>
      </c>
      <c r="L74" s="56">
        <f t="shared" si="4"/>
        <v>0</v>
      </c>
      <c r="M74" s="56">
        <f t="shared" si="5"/>
        <v>0</v>
      </c>
    </row>
    <row r="75" spans="3:13" x14ac:dyDescent="0.25">
      <c r="C75" s="24">
        <v>71</v>
      </c>
      <c r="D75" s="55"/>
      <c r="E75" s="55"/>
      <c r="F75" s="55"/>
      <c r="G75" s="55"/>
      <c r="H75" s="55"/>
      <c r="I75" s="55"/>
      <c r="J75" s="55"/>
      <c r="K75" s="56">
        <f t="shared" si="3"/>
        <v>0</v>
      </c>
      <c r="L75" s="56">
        <f t="shared" si="4"/>
        <v>0</v>
      </c>
      <c r="M75" s="56">
        <f t="shared" si="5"/>
        <v>0</v>
      </c>
    </row>
    <row r="76" spans="3:13" x14ac:dyDescent="0.25">
      <c r="C76" s="24">
        <v>72</v>
      </c>
      <c r="D76" s="55"/>
      <c r="E76" s="55"/>
      <c r="F76" s="55"/>
      <c r="G76" s="55"/>
      <c r="H76" s="55"/>
      <c r="I76" s="55"/>
      <c r="J76" s="55"/>
      <c r="K76" s="56">
        <f t="shared" si="3"/>
        <v>0</v>
      </c>
      <c r="L76" s="56">
        <f t="shared" si="4"/>
        <v>0</v>
      </c>
      <c r="M76" s="56">
        <f t="shared" si="5"/>
        <v>0</v>
      </c>
    </row>
    <row r="77" spans="3:13" x14ac:dyDescent="0.25">
      <c r="C77" s="24">
        <v>73</v>
      </c>
      <c r="D77" s="55"/>
      <c r="E77" s="55"/>
      <c r="F77" s="55"/>
      <c r="G77" s="55"/>
      <c r="H77" s="55"/>
      <c r="I77" s="55"/>
      <c r="J77" s="55"/>
      <c r="K77" s="56">
        <f t="shared" si="3"/>
        <v>0</v>
      </c>
      <c r="L77" s="56">
        <f t="shared" si="4"/>
        <v>0</v>
      </c>
      <c r="M77" s="56">
        <f t="shared" si="5"/>
        <v>0</v>
      </c>
    </row>
    <row r="78" spans="3:13" x14ac:dyDescent="0.25">
      <c r="C78" s="24">
        <v>74</v>
      </c>
      <c r="D78" s="55"/>
      <c r="E78" s="55"/>
      <c r="F78" s="55"/>
      <c r="G78" s="55"/>
      <c r="H78" s="55"/>
      <c r="I78" s="55"/>
      <c r="J78" s="55"/>
      <c r="K78" s="56">
        <f t="shared" si="3"/>
        <v>0</v>
      </c>
      <c r="L78" s="56">
        <f t="shared" si="4"/>
        <v>0</v>
      </c>
      <c r="M78" s="56">
        <f t="shared" si="5"/>
        <v>0</v>
      </c>
    </row>
    <row r="79" spans="3:13" x14ac:dyDescent="0.25">
      <c r="C79" s="24">
        <v>75</v>
      </c>
      <c r="D79" s="55"/>
      <c r="E79" s="55"/>
      <c r="F79" s="55"/>
      <c r="G79" s="55"/>
      <c r="H79" s="55"/>
      <c r="I79" s="55"/>
      <c r="J79" s="55"/>
      <c r="K79" s="56">
        <f t="shared" si="3"/>
        <v>0</v>
      </c>
      <c r="L79" s="56">
        <f t="shared" si="4"/>
        <v>0</v>
      </c>
      <c r="M79" s="56">
        <f t="shared" si="5"/>
        <v>0</v>
      </c>
    </row>
    <row r="80" spans="3:13" x14ac:dyDescent="0.25">
      <c r="C80" s="24">
        <v>76</v>
      </c>
      <c r="D80" s="55"/>
      <c r="E80" s="55"/>
      <c r="F80" s="55"/>
      <c r="G80" s="55"/>
      <c r="H80" s="55"/>
      <c r="I80" s="55"/>
      <c r="J80" s="55"/>
      <c r="K80" s="56">
        <f t="shared" si="3"/>
        <v>0</v>
      </c>
      <c r="L80" s="56">
        <f t="shared" si="4"/>
        <v>0</v>
      </c>
      <c r="M80" s="56">
        <f t="shared" si="5"/>
        <v>0</v>
      </c>
    </row>
    <row r="81" spans="3:13" x14ac:dyDescent="0.25">
      <c r="C81" s="24">
        <v>77</v>
      </c>
      <c r="D81" s="55"/>
      <c r="E81" s="55"/>
      <c r="F81" s="55"/>
      <c r="G81" s="55"/>
      <c r="H81" s="55"/>
      <c r="I81" s="55"/>
      <c r="J81" s="55"/>
      <c r="K81" s="56">
        <f t="shared" si="3"/>
        <v>0</v>
      </c>
      <c r="L81" s="56">
        <f t="shared" si="4"/>
        <v>0</v>
      </c>
      <c r="M81" s="56">
        <f t="shared" si="5"/>
        <v>0</v>
      </c>
    </row>
    <row r="82" spans="3:13" x14ac:dyDescent="0.25">
      <c r="C82" s="24">
        <v>78</v>
      </c>
      <c r="D82" s="55"/>
      <c r="E82" s="55"/>
      <c r="F82" s="55"/>
      <c r="G82" s="55"/>
      <c r="H82" s="55"/>
      <c r="I82" s="55"/>
      <c r="J82" s="55"/>
      <c r="K82" s="56">
        <f t="shared" si="3"/>
        <v>0</v>
      </c>
      <c r="L82" s="56">
        <f t="shared" si="4"/>
        <v>0</v>
      </c>
      <c r="M82" s="56">
        <f t="shared" si="5"/>
        <v>0</v>
      </c>
    </row>
    <row r="83" spans="3:13" x14ac:dyDescent="0.25">
      <c r="C83" s="24">
        <v>79</v>
      </c>
      <c r="D83" s="55"/>
      <c r="E83" s="55"/>
      <c r="F83" s="55"/>
      <c r="G83" s="55"/>
      <c r="H83" s="55"/>
      <c r="I83" s="55"/>
      <c r="J83" s="55"/>
      <c r="K83" s="56">
        <f t="shared" si="3"/>
        <v>0</v>
      </c>
      <c r="L83" s="56">
        <f t="shared" si="4"/>
        <v>0</v>
      </c>
      <c r="M83" s="56">
        <f t="shared" si="5"/>
        <v>0</v>
      </c>
    </row>
    <row r="84" spans="3:13" x14ac:dyDescent="0.25">
      <c r="C84" s="24">
        <v>80</v>
      </c>
      <c r="D84" s="55"/>
      <c r="E84" s="55"/>
      <c r="F84" s="55"/>
      <c r="G84" s="55"/>
      <c r="H84" s="55"/>
      <c r="I84" s="55"/>
      <c r="J84" s="55"/>
      <c r="K84" s="56">
        <f t="shared" si="3"/>
        <v>0</v>
      </c>
      <c r="L84" s="56">
        <f t="shared" si="4"/>
        <v>0</v>
      </c>
      <c r="M84" s="56">
        <f t="shared" si="5"/>
        <v>0</v>
      </c>
    </row>
    <row r="85" spans="3:13" x14ac:dyDescent="0.25">
      <c r="C85" s="24">
        <v>81</v>
      </c>
      <c r="D85" s="55"/>
      <c r="E85" s="55"/>
      <c r="F85" s="55"/>
      <c r="G85" s="55"/>
      <c r="H85" s="55"/>
      <c r="I85" s="55"/>
      <c r="J85" s="55"/>
      <c r="K85" s="56">
        <f t="shared" si="3"/>
        <v>0</v>
      </c>
      <c r="L85" s="56">
        <f t="shared" si="4"/>
        <v>0</v>
      </c>
      <c r="M85" s="56">
        <f t="shared" si="5"/>
        <v>0</v>
      </c>
    </row>
    <row r="86" spans="3:13" x14ac:dyDescent="0.25">
      <c r="C86" s="24">
        <v>82</v>
      </c>
      <c r="D86" s="55"/>
      <c r="E86" s="55"/>
      <c r="F86" s="55"/>
      <c r="G86" s="55"/>
      <c r="H86" s="55"/>
      <c r="I86" s="55"/>
      <c r="J86" s="55"/>
      <c r="K86" s="56">
        <f t="shared" si="3"/>
        <v>0</v>
      </c>
      <c r="L86" s="56">
        <f t="shared" si="4"/>
        <v>0</v>
      </c>
      <c r="M86" s="56">
        <f t="shared" si="5"/>
        <v>0</v>
      </c>
    </row>
    <row r="87" spans="3:13" x14ac:dyDescent="0.25">
      <c r="C87" s="24">
        <v>83</v>
      </c>
      <c r="D87" s="55"/>
      <c r="E87" s="55"/>
      <c r="F87" s="55"/>
      <c r="G87" s="55"/>
      <c r="H87" s="55"/>
      <c r="I87" s="55"/>
      <c r="J87" s="55"/>
      <c r="K87" s="56">
        <f t="shared" si="3"/>
        <v>0</v>
      </c>
      <c r="L87" s="56">
        <f t="shared" si="4"/>
        <v>0</v>
      </c>
      <c r="M87" s="56">
        <f t="shared" si="5"/>
        <v>0</v>
      </c>
    </row>
    <row r="88" spans="3:13" x14ac:dyDescent="0.25">
      <c r="C88" s="24">
        <v>84</v>
      </c>
      <c r="D88" s="55"/>
      <c r="E88" s="55"/>
      <c r="F88" s="55"/>
      <c r="G88" s="55"/>
      <c r="H88" s="55"/>
      <c r="I88" s="55"/>
      <c r="J88" s="55"/>
      <c r="K88" s="56">
        <f t="shared" si="3"/>
        <v>0</v>
      </c>
      <c r="L88" s="56">
        <f t="shared" si="4"/>
        <v>0</v>
      </c>
      <c r="M88" s="56">
        <f t="shared" si="5"/>
        <v>0</v>
      </c>
    </row>
    <row r="89" spans="3:13" x14ac:dyDescent="0.25">
      <c r="C89" s="24">
        <v>85</v>
      </c>
      <c r="D89" s="55"/>
      <c r="E89" s="55"/>
      <c r="F89" s="55"/>
      <c r="G89" s="55"/>
      <c r="H89" s="55"/>
      <c r="I89" s="55"/>
      <c r="J89" s="55"/>
      <c r="K89" s="56">
        <f t="shared" si="3"/>
        <v>0</v>
      </c>
      <c r="L89" s="56">
        <f t="shared" si="4"/>
        <v>0</v>
      </c>
      <c r="M89" s="56">
        <f t="shared" si="5"/>
        <v>0</v>
      </c>
    </row>
    <row r="90" spans="3:13" x14ac:dyDescent="0.25">
      <c r="C90" s="24">
        <v>86</v>
      </c>
      <c r="D90" s="55"/>
      <c r="E90" s="55"/>
      <c r="F90" s="55"/>
      <c r="G90" s="55"/>
      <c r="H90" s="55"/>
      <c r="I90" s="55"/>
      <c r="J90" s="55"/>
      <c r="K90" s="56">
        <f t="shared" si="3"/>
        <v>0</v>
      </c>
      <c r="L90" s="56">
        <f t="shared" si="4"/>
        <v>0</v>
      </c>
      <c r="M90" s="56">
        <f t="shared" si="5"/>
        <v>0</v>
      </c>
    </row>
    <row r="91" spans="3:13" x14ac:dyDescent="0.25">
      <c r="C91" s="24">
        <v>87</v>
      </c>
      <c r="D91" s="55"/>
      <c r="E91" s="55"/>
      <c r="F91" s="55"/>
      <c r="G91" s="55"/>
      <c r="H91" s="55"/>
      <c r="I91" s="55"/>
      <c r="J91" s="55"/>
      <c r="K91" s="56">
        <f t="shared" si="3"/>
        <v>0</v>
      </c>
      <c r="L91" s="56">
        <f t="shared" si="4"/>
        <v>0</v>
      </c>
      <c r="M91" s="56">
        <f t="shared" si="5"/>
        <v>0</v>
      </c>
    </row>
    <row r="92" spans="3:13" x14ac:dyDescent="0.25">
      <c r="C92" s="24">
        <v>88</v>
      </c>
      <c r="D92" s="55"/>
      <c r="E92" s="55"/>
      <c r="F92" s="55"/>
      <c r="G92" s="55"/>
      <c r="H92" s="55"/>
      <c r="I92" s="55"/>
      <c r="J92" s="55"/>
      <c r="K92" s="56">
        <f t="shared" si="3"/>
        <v>0</v>
      </c>
      <c r="L92" s="56">
        <f t="shared" si="4"/>
        <v>0</v>
      </c>
      <c r="M92" s="56">
        <f t="shared" si="5"/>
        <v>0</v>
      </c>
    </row>
    <row r="93" spans="3:13" x14ac:dyDescent="0.25">
      <c r="C93" s="24">
        <v>89</v>
      </c>
      <c r="D93" s="55"/>
      <c r="E93" s="55"/>
      <c r="F93" s="55"/>
      <c r="G93" s="55"/>
      <c r="H93" s="55"/>
      <c r="I93" s="55"/>
      <c r="J93" s="55"/>
      <c r="K93" s="56">
        <f t="shared" si="3"/>
        <v>0</v>
      </c>
      <c r="L93" s="56">
        <f t="shared" si="4"/>
        <v>0</v>
      </c>
      <c r="M93" s="56">
        <f t="shared" si="5"/>
        <v>0</v>
      </c>
    </row>
    <row r="94" spans="3:13" x14ac:dyDescent="0.25">
      <c r="C94" s="24">
        <v>90</v>
      </c>
      <c r="D94" s="55"/>
      <c r="E94" s="55"/>
      <c r="F94" s="55"/>
      <c r="G94" s="55"/>
      <c r="H94" s="55"/>
      <c r="I94" s="55"/>
      <c r="J94" s="55"/>
      <c r="K94" s="56">
        <f t="shared" si="3"/>
        <v>0</v>
      </c>
      <c r="L94" s="56">
        <f t="shared" si="4"/>
        <v>0</v>
      </c>
      <c r="M94" s="56">
        <f t="shared" si="5"/>
        <v>0</v>
      </c>
    </row>
    <row r="95" spans="3:13" x14ac:dyDescent="0.25">
      <c r="C95" s="24">
        <v>91</v>
      </c>
      <c r="D95" s="55"/>
      <c r="E95" s="55"/>
      <c r="F95" s="55"/>
      <c r="G95" s="55"/>
      <c r="H95" s="55"/>
      <c r="I95" s="55"/>
      <c r="J95" s="55"/>
      <c r="K95" s="56">
        <f t="shared" si="3"/>
        <v>0</v>
      </c>
      <c r="L95" s="56">
        <f t="shared" si="4"/>
        <v>0</v>
      </c>
      <c r="M95" s="56">
        <f t="shared" si="5"/>
        <v>0</v>
      </c>
    </row>
    <row r="96" spans="3:13" x14ac:dyDescent="0.25">
      <c r="C96" s="24">
        <v>92</v>
      </c>
      <c r="D96" s="55"/>
      <c r="E96" s="55"/>
      <c r="F96" s="55"/>
      <c r="G96" s="55"/>
      <c r="H96" s="55"/>
      <c r="I96" s="55"/>
      <c r="J96" s="55"/>
      <c r="K96" s="56">
        <f t="shared" si="3"/>
        <v>0</v>
      </c>
      <c r="L96" s="56">
        <f t="shared" si="4"/>
        <v>0</v>
      </c>
      <c r="M96" s="56">
        <f t="shared" si="5"/>
        <v>0</v>
      </c>
    </row>
    <row r="97" spans="3:13" x14ac:dyDescent="0.25">
      <c r="C97" s="24">
        <v>93</v>
      </c>
      <c r="D97" s="55"/>
      <c r="E97" s="55"/>
      <c r="F97" s="55"/>
      <c r="G97" s="55"/>
      <c r="H97" s="55"/>
      <c r="I97" s="55"/>
      <c r="J97" s="55"/>
      <c r="K97" s="56">
        <f t="shared" si="3"/>
        <v>0</v>
      </c>
      <c r="L97" s="56">
        <f t="shared" si="4"/>
        <v>0</v>
      </c>
      <c r="M97" s="56">
        <f t="shared" si="5"/>
        <v>0</v>
      </c>
    </row>
    <row r="98" spans="3:13" x14ac:dyDescent="0.25">
      <c r="C98" s="24">
        <v>94</v>
      </c>
      <c r="D98" s="55"/>
      <c r="E98" s="55"/>
      <c r="F98" s="55"/>
      <c r="G98" s="55"/>
      <c r="H98" s="55"/>
      <c r="I98" s="55"/>
      <c r="J98" s="55"/>
      <c r="K98" s="56">
        <f t="shared" si="3"/>
        <v>0</v>
      </c>
      <c r="L98" s="56">
        <f t="shared" si="4"/>
        <v>0</v>
      </c>
      <c r="M98" s="56">
        <f t="shared" si="5"/>
        <v>0</v>
      </c>
    </row>
    <row r="99" spans="3:13" x14ac:dyDescent="0.25">
      <c r="C99" s="24">
        <v>95</v>
      </c>
      <c r="D99" s="55"/>
      <c r="E99" s="55"/>
      <c r="F99" s="55"/>
      <c r="G99" s="55"/>
      <c r="H99" s="55"/>
      <c r="I99" s="55"/>
      <c r="J99" s="55"/>
      <c r="K99" s="56">
        <f t="shared" si="3"/>
        <v>0</v>
      </c>
      <c r="L99" s="56">
        <f t="shared" si="4"/>
        <v>0</v>
      </c>
      <c r="M99" s="56">
        <f t="shared" si="5"/>
        <v>0</v>
      </c>
    </row>
    <row r="100" spans="3:13" x14ac:dyDescent="0.25">
      <c r="C100" s="24">
        <v>96</v>
      </c>
      <c r="D100" s="55"/>
      <c r="E100" s="55"/>
      <c r="F100" s="55"/>
      <c r="G100" s="55"/>
      <c r="H100" s="55"/>
      <c r="I100" s="55"/>
      <c r="J100" s="55"/>
      <c r="K100" s="56">
        <f t="shared" si="3"/>
        <v>0</v>
      </c>
      <c r="L100" s="56">
        <f t="shared" si="4"/>
        <v>0</v>
      </c>
      <c r="M100" s="56">
        <f t="shared" si="5"/>
        <v>0</v>
      </c>
    </row>
    <row r="101" spans="3:13" x14ac:dyDescent="0.25">
      <c r="C101" s="24">
        <v>97</v>
      </c>
      <c r="D101" s="55"/>
      <c r="E101" s="55"/>
      <c r="F101" s="55"/>
      <c r="G101" s="55"/>
      <c r="H101" s="55"/>
      <c r="I101" s="55"/>
      <c r="J101" s="55"/>
      <c r="K101" s="56">
        <f t="shared" si="3"/>
        <v>0</v>
      </c>
      <c r="L101" s="56">
        <f t="shared" si="4"/>
        <v>0</v>
      </c>
      <c r="M101" s="56">
        <f t="shared" si="5"/>
        <v>0</v>
      </c>
    </row>
    <row r="102" spans="3:13" x14ac:dyDescent="0.25">
      <c r="C102" s="24">
        <v>98</v>
      </c>
      <c r="D102" s="55"/>
      <c r="E102" s="55"/>
      <c r="F102" s="55"/>
      <c r="G102" s="55"/>
      <c r="H102" s="55"/>
      <c r="I102" s="55"/>
      <c r="J102" s="55"/>
      <c r="K102" s="56">
        <f t="shared" si="3"/>
        <v>0</v>
      </c>
      <c r="L102" s="56">
        <f t="shared" si="4"/>
        <v>0</v>
      </c>
      <c r="M102" s="56">
        <f t="shared" si="5"/>
        <v>0</v>
      </c>
    </row>
    <row r="103" spans="3:13" x14ac:dyDescent="0.25">
      <c r="C103" s="24">
        <v>99</v>
      </c>
      <c r="D103" s="55"/>
      <c r="E103" s="55"/>
      <c r="F103" s="55"/>
      <c r="G103" s="55"/>
      <c r="H103" s="55"/>
      <c r="I103" s="55"/>
      <c r="J103" s="55"/>
      <c r="K103" s="56">
        <f t="shared" si="3"/>
        <v>0</v>
      </c>
      <c r="L103" s="56">
        <f t="shared" si="4"/>
        <v>0</v>
      </c>
      <c r="M103" s="56">
        <f t="shared" si="5"/>
        <v>0</v>
      </c>
    </row>
    <row r="104" spans="3:13" x14ac:dyDescent="0.25">
      <c r="C104" s="24">
        <v>100</v>
      </c>
      <c r="D104" s="55"/>
      <c r="E104" s="55"/>
      <c r="F104" s="55"/>
      <c r="G104" s="55"/>
      <c r="H104" s="55"/>
      <c r="I104" s="55"/>
      <c r="J104" s="55"/>
      <c r="K104" s="56">
        <f t="shared" si="3"/>
        <v>0</v>
      </c>
      <c r="L104" s="56">
        <f t="shared" si="4"/>
        <v>0</v>
      </c>
      <c r="M104" s="56">
        <f t="shared" si="5"/>
        <v>0</v>
      </c>
    </row>
    <row r="105" spans="3:13" x14ac:dyDescent="0.25">
      <c r="C105" s="128" t="s">
        <v>41</v>
      </c>
      <c r="D105" s="128"/>
      <c r="E105" s="128"/>
      <c r="F105" s="128"/>
      <c r="G105" s="128"/>
      <c r="H105" s="128"/>
      <c r="I105" s="128"/>
      <c r="J105" s="128"/>
      <c r="K105" s="128"/>
      <c r="L105" s="76">
        <f>SUM(L5:L104)</f>
        <v>0</v>
      </c>
      <c r="M105" s="58"/>
    </row>
    <row r="106" spans="3:13" x14ac:dyDescent="0.25">
      <c r="C106" s="129" t="s">
        <v>42</v>
      </c>
      <c r="D106" s="130"/>
      <c r="E106" s="130"/>
      <c r="F106" s="130"/>
      <c r="G106" s="130"/>
      <c r="H106" s="130"/>
      <c r="I106" s="130"/>
      <c r="J106" s="130"/>
      <c r="K106" s="130"/>
      <c r="L106" s="131"/>
      <c r="M106" s="76">
        <f>SUM(M5:M104)</f>
        <v>0</v>
      </c>
    </row>
  </sheetData>
  <sheetProtection algorithmName="SHA-512" hashValue="74aJ2MONb8Wf/L/7Mu1i1bdEm666hIW/ijHcXCnp1pz8wrgkO5RbF3TlLA/YFiQclnWNpyq6O4aiXWctls+m+g==" saltValue="0Q9+8XqoWILgTINac6FEcg==" spinCount="100000" sheet="1" selectLockedCells="1"/>
  <mergeCells count="3">
    <mergeCell ref="C2:M2"/>
    <mergeCell ref="C105:K105"/>
    <mergeCell ref="C106:L10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K12"/>
  <sheetViews>
    <sheetView showGridLines="0" zoomScaleNormal="100" workbookViewId="0">
      <selection activeCell="F6" sqref="F6:I6"/>
    </sheetView>
  </sheetViews>
  <sheetFormatPr defaultColWidth="8.7109375" defaultRowHeight="15" x14ac:dyDescent="0.25"/>
  <cols>
    <col min="1" max="2" width="8.7109375" style="37"/>
    <col min="3" max="3" width="6.42578125" style="37" bestFit="1" customWidth="1"/>
    <col min="4" max="4" width="21.7109375" style="37" customWidth="1"/>
    <col min="5" max="5" width="9.7109375" style="37" customWidth="1"/>
    <col min="6" max="9" width="8.7109375" style="37"/>
    <col min="10" max="10" width="13.85546875" style="37" customWidth="1"/>
    <col min="11" max="11" width="16.42578125" style="37" customWidth="1"/>
    <col min="12" max="16384" width="8.7109375" style="37"/>
  </cols>
  <sheetData>
    <row r="2" spans="3:11" x14ac:dyDescent="0.25">
      <c r="C2" s="126" t="s">
        <v>127</v>
      </c>
      <c r="D2" s="126"/>
      <c r="E2" s="126"/>
      <c r="F2" s="126"/>
      <c r="G2" s="126"/>
      <c r="H2" s="126"/>
      <c r="I2" s="126"/>
      <c r="J2" s="126"/>
      <c r="K2" s="126"/>
    </row>
    <row r="4" spans="3:11" ht="57.95" x14ac:dyDescent="0.35">
      <c r="C4" s="26" t="s">
        <v>0</v>
      </c>
      <c r="D4" s="26" t="s">
        <v>118</v>
      </c>
      <c r="E4" s="26" t="s">
        <v>119</v>
      </c>
      <c r="F4" s="26" t="s">
        <v>120</v>
      </c>
      <c r="G4" s="26" t="s">
        <v>121</v>
      </c>
      <c r="H4" s="26" t="s">
        <v>122</v>
      </c>
      <c r="I4" s="26" t="s">
        <v>123</v>
      </c>
      <c r="J4" s="26" t="s">
        <v>117</v>
      </c>
      <c r="K4" s="26" t="s">
        <v>40</v>
      </c>
    </row>
    <row r="5" spans="3:11" ht="31.5" hidden="1" customHeight="1" x14ac:dyDescent="0.35">
      <c r="C5" s="58"/>
      <c r="D5" s="58"/>
      <c r="E5" s="77">
        <v>1</v>
      </c>
      <c r="F5" s="77">
        <f>1/(1+0.1)</f>
        <v>0.90909090909090906</v>
      </c>
      <c r="G5" s="77">
        <f>1/(1+0.1)^2</f>
        <v>0.82644628099173545</v>
      </c>
      <c r="H5" s="77">
        <f>1/(1+0.1)^3</f>
        <v>0.75131480090157754</v>
      </c>
      <c r="I5" s="77">
        <f>1/(1+0.1)^4</f>
        <v>0.68301345536507052</v>
      </c>
      <c r="J5" s="77"/>
      <c r="K5" s="58"/>
    </row>
    <row r="6" spans="3:11" ht="14.45" x14ac:dyDescent="0.35">
      <c r="C6" s="24">
        <v>1</v>
      </c>
      <c r="D6" s="78" t="s">
        <v>124</v>
      </c>
      <c r="E6" s="58"/>
      <c r="F6" s="55"/>
      <c r="G6" s="55"/>
      <c r="H6" s="55"/>
      <c r="I6" s="55"/>
      <c r="J6" s="56">
        <f>SUM(E6:I6)</f>
        <v>0</v>
      </c>
      <c r="K6" s="56">
        <f>E6*$E$5+F6*$F$5+G6*$G$5+H6*$H$5+I6*$I$5</f>
        <v>0</v>
      </c>
    </row>
    <row r="7" spans="3:11" ht="14.45" x14ac:dyDescent="0.35">
      <c r="C7" s="128" t="s">
        <v>41</v>
      </c>
      <c r="D7" s="128"/>
      <c r="E7" s="128"/>
      <c r="F7" s="128"/>
      <c r="G7" s="128"/>
      <c r="H7" s="128"/>
      <c r="I7" s="128"/>
      <c r="J7" s="76">
        <f>SUM(J6:J6)</f>
        <v>0</v>
      </c>
      <c r="K7" s="58"/>
    </row>
    <row r="8" spans="3:11" ht="14.45" x14ac:dyDescent="0.35">
      <c r="C8" s="129" t="s">
        <v>42</v>
      </c>
      <c r="D8" s="130"/>
      <c r="E8" s="130"/>
      <c r="F8" s="130"/>
      <c r="G8" s="130"/>
      <c r="H8" s="130"/>
      <c r="I8" s="130"/>
      <c r="J8" s="131"/>
      <c r="K8" s="57">
        <f>SUM(K6:K6)</f>
        <v>0</v>
      </c>
    </row>
    <row r="10" spans="3:11" ht="14.45" x14ac:dyDescent="0.35">
      <c r="C10" s="158"/>
      <c r="D10" s="158"/>
      <c r="E10" s="158"/>
      <c r="F10" s="158"/>
      <c r="G10" s="158"/>
      <c r="H10" s="158"/>
      <c r="I10" s="158"/>
      <c r="J10" s="158"/>
      <c r="K10" s="158"/>
    </row>
    <row r="12" spans="3:11" ht="23.45" customHeight="1" x14ac:dyDescent="0.35"/>
  </sheetData>
  <sheetProtection algorithmName="SHA-512" hashValue="m3KQe6Udmaes4W+OVvOton+pGizDDYFKa+Dj7A1YsOyXOhuFjgwPhG92vZVEgJqLlvrnliu30L+JDLaOPSJc1A==" saltValue="YdlzQHwnUuRefeQnYlK4+Q==" spinCount="100000" sheet="1" selectLockedCells="1"/>
  <mergeCells count="4">
    <mergeCell ref="C2:K2"/>
    <mergeCell ref="C7:I7"/>
    <mergeCell ref="C8:J8"/>
    <mergeCell ref="C10:K1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G5"/>
  <sheetViews>
    <sheetView showGridLines="0" workbookViewId="0">
      <selection activeCell="D5" sqref="D5:E5"/>
    </sheetView>
  </sheetViews>
  <sheetFormatPr defaultColWidth="8.7109375" defaultRowHeight="15" x14ac:dyDescent="0.25"/>
  <cols>
    <col min="1" max="2" width="8.7109375" style="37"/>
    <col min="3" max="3" width="5.5703125" style="37" bestFit="1" customWidth="1"/>
    <col min="4" max="4" width="16.140625" style="37" bestFit="1" customWidth="1"/>
    <col min="5" max="5" width="20.140625" style="37" bestFit="1" customWidth="1"/>
    <col min="6" max="6" width="20.42578125" style="37" customWidth="1"/>
    <col min="7" max="7" width="17.85546875" style="37" customWidth="1"/>
    <col min="8" max="16384" width="8.7109375" style="37"/>
  </cols>
  <sheetData>
    <row r="2" spans="3:7" ht="14.45" x14ac:dyDescent="0.35">
      <c r="C2" s="126" t="s">
        <v>125</v>
      </c>
      <c r="D2" s="126"/>
      <c r="E2" s="126"/>
      <c r="F2" s="126"/>
      <c r="G2" s="126"/>
    </row>
    <row r="4" spans="3:7" ht="29.1" x14ac:dyDescent="0.35">
      <c r="C4" s="26" t="s">
        <v>50</v>
      </c>
      <c r="D4" s="26" t="s">
        <v>51</v>
      </c>
      <c r="E4" s="26" t="s">
        <v>52</v>
      </c>
      <c r="F4" s="26" t="s">
        <v>39</v>
      </c>
      <c r="G4" s="26" t="s">
        <v>40</v>
      </c>
    </row>
    <row r="5" spans="3:7" ht="68.099999999999994" customHeight="1" x14ac:dyDescent="0.35">
      <c r="C5" s="27">
        <v>1</v>
      </c>
      <c r="D5" s="38"/>
      <c r="E5" s="59"/>
      <c r="F5" s="54">
        <f>D5*E5</f>
        <v>0</v>
      </c>
      <c r="G5" s="54">
        <f>F5</f>
        <v>0</v>
      </c>
    </row>
  </sheetData>
  <sheetProtection algorithmName="SHA-512" hashValue="38YER7Hg4jj2aDlK9Q/N+0h2sN8RUKMfkpbfck97KfAgTlMJHFQBRP2IxI4CnZmkv8IWe/wJXmQAr3+fdTJkAQ==" saltValue="XjJyxKxTs2ixgxGLAyW8eQ==" spinCount="100000" sheet="1" selectLockedCells="1"/>
  <mergeCells count="1">
    <mergeCell ref="C2:G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G5"/>
  <sheetViews>
    <sheetView showGridLines="0" workbookViewId="0">
      <selection activeCell="E5" sqref="E5"/>
    </sheetView>
  </sheetViews>
  <sheetFormatPr defaultRowHeight="15" x14ac:dyDescent="0.25"/>
  <cols>
    <col min="3" max="3" width="5.5703125" bestFit="1" customWidth="1"/>
    <col min="4" max="4" width="16.140625" bestFit="1" customWidth="1"/>
    <col min="5" max="5" width="20.140625" bestFit="1" customWidth="1"/>
    <col min="6" max="6" width="20.42578125" customWidth="1"/>
    <col min="7" max="7" width="17.85546875" customWidth="1"/>
  </cols>
  <sheetData>
    <row r="2" spans="3:7" ht="14.45" x14ac:dyDescent="0.35">
      <c r="C2" s="159" t="s">
        <v>126</v>
      </c>
      <c r="D2" s="159"/>
      <c r="E2" s="159"/>
      <c r="F2" s="159"/>
      <c r="G2" s="159"/>
    </row>
    <row r="4" spans="3:7" ht="29.1" x14ac:dyDescent="0.35">
      <c r="C4" s="26" t="s">
        <v>50</v>
      </c>
      <c r="D4" s="26" t="s">
        <v>53</v>
      </c>
      <c r="E4" s="26" t="s">
        <v>52</v>
      </c>
      <c r="F4" s="26" t="s">
        <v>39</v>
      </c>
      <c r="G4" s="26" t="s">
        <v>40</v>
      </c>
    </row>
    <row r="5" spans="3:7" ht="68.099999999999994" customHeight="1" x14ac:dyDescent="0.35">
      <c r="C5" s="31">
        <v>1</v>
      </c>
      <c r="D5" s="23">
        <v>300</v>
      </c>
      <c r="E5" s="32"/>
      <c r="F5" s="30">
        <f>D5*E5</f>
        <v>0</v>
      </c>
      <c r="G5" s="30">
        <f>F5</f>
        <v>0</v>
      </c>
    </row>
  </sheetData>
  <sheetProtection algorithmName="SHA-512" hashValue="OkGNDcJIkSNVyAJNC9rVSln3Wm/mvnsQjCSfNeAMCjabRSIM+do30Tzu6iO5zTm8tX4V0K4F9JaMS2XhNC+/KA==" saltValue="tkLOA7FzWGoWtBxlNGx/tw==" spinCount="100000" sheet="1" selectLockedCells="1"/>
  <mergeCells count="1">
    <mergeCell ref="C2:G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3"/>
  <sheetViews>
    <sheetView showGridLines="0" tabSelected="1" zoomScale="95" workbookViewId="0">
      <selection activeCell="B31" sqref="B31:C31"/>
    </sheetView>
  </sheetViews>
  <sheetFormatPr defaultColWidth="8.7109375" defaultRowHeight="15" x14ac:dyDescent="0.25"/>
  <cols>
    <col min="1" max="1" width="8.7109375" style="37"/>
    <col min="2" max="2" width="7.28515625" style="37" bestFit="1" customWidth="1"/>
    <col min="3" max="3" width="70.28515625" style="37" customWidth="1"/>
    <col min="4" max="5" width="27" style="37" customWidth="1"/>
    <col min="6" max="16384" width="8.7109375" style="37"/>
  </cols>
  <sheetData>
    <row r="1" spans="2:5" thickBot="1" x14ac:dyDescent="0.4"/>
    <row r="2" spans="2:5" x14ac:dyDescent="0.25">
      <c r="B2" s="117" t="s">
        <v>143</v>
      </c>
      <c r="C2" s="118"/>
      <c r="D2" s="118"/>
      <c r="E2" s="119"/>
    </row>
    <row r="3" spans="2:5" ht="45.6" customHeight="1" thickBot="1" x14ac:dyDescent="0.3">
      <c r="B3" s="120"/>
      <c r="C3" s="121"/>
      <c r="D3" s="121"/>
      <c r="E3" s="122"/>
    </row>
    <row r="5" spans="2:5" ht="14.45" x14ac:dyDescent="0.35">
      <c r="B5" s="123" t="s">
        <v>13</v>
      </c>
      <c r="C5" s="123"/>
      <c r="D5" s="124"/>
      <c r="E5" s="124"/>
    </row>
    <row r="6" spans="2:5" ht="14.45" x14ac:dyDescent="0.35">
      <c r="B6" s="123" t="s">
        <v>14</v>
      </c>
      <c r="C6" s="123"/>
      <c r="D6" s="125">
        <f>D29/10^2</f>
        <v>0</v>
      </c>
      <c r="E6" s="125"/>
    </row>
    <row r="7" spans="2:5" ht="20.100000000000001" customHeight="1" x14ac:dyDescent="0.35">
      <c r="D7" s="116" t="s">
        <v>15</v>
      </c>
      <c r="E7" s="116"/>
    </row>
    <row r="10" spans="2:5" ht="29.1" x14ac:dyDescent="0.35">
      <c r="B10" s="22" t="s">
        <v>0</v>
      </c>
      <c r="C10" s="22" t="s">
        <v>1</v>
      </c>
      <c r="D10" s="22" t="s">
        <v>16</v>
      </c>
      <c r="E10" s="22" t="s">
        <v>17</v>
      </c>
    </row>
    <row r="11" spans="2:5" ht="14.45" x14ac:dyDescent="0.35">
      <c r="B11" s="24">
        <v>1</v>
      </c>
      <c r="C11" s="74" t="s">
        <v>28</v>
      </c>
      <c r="D11" s="39">
        <f>'Table 1 - CM License'!G11</f>
        <v>0</v>
      </c>
      <c r="E11" s="39">
        <f>'Table 1 - CM License'!H12</f>
        <v>0</v>
      </c>
    </row>
    <row r="12" spans="2:5" ht="14.45" x14ac:dyDescent="0.35">
      <c r="B12" s="24">
        <v>2</v>
      </c>
      <c r="C12" s="74" t="s">
        <v>140</v>
      </c>
      <c r="D12" s="39">
        <f>'Table 2 - CM Managed Services'!H33</f>
        <v>0</v>
      </c>
      <c r="E12" s="39">
        <f>'Table 2 - CM Managed Services'!I34</f>
        <v>0</v>
      </c>
    </row>
    <row r="13" spans="2:5" ht="14.45" x14ac:dyDescent="0.35">
      <c r="B13" s="24">
        <v>3</v>
      </c>
      <c r="C13" s="74" t="s">
        <v>29</v>
      </c>
      <c r="D13" s="39">
        <f>'Table 3 - AM License'!G11</f>
        <v>0</v>
      </c>
      <c r="E13" s="39">
        <f>'Table 3 - AM License'!H12</f>
        <v>0</v>
      </c>
    </row>
    <row r="14" spans="2:5" ht="14.45" x14ac:dyDescent="0.35">
      <c r="B14" s="24">
        <v>4</v>
      </c>
      <c r="C14" s="74" t="s">
        <v>141</v>
      </c>
      <c r="D14" s="39">
        <f>'Table 4 - AM FTE Cost'!J7</f>
        <v>0</v>
      </c>
      <c r="E14" s="39">
        <f>'Table 4 - AM FTE Cost'!K7</f>
        <v>0</v>
      </c>
    </row>
    <row r="15" spans="2:5" ht="14.45" x14ac:dyDescent="0.35">
      <c r="B15" s="24">
        <v>5</v>
      </c>
      <c r="C15" s="74" t="s">
        <v>30</v>
      </c>
      <c r="D15" s="39">
        <f>'Table 5 - AM CR Cost'!G7</f>
        <v>0</v>
      </c>
      <c r="E15" s="39">
        <f>'Table 5 - AM CR Cost'!H8</f>
        <v>0</v>
      </c>
    </row>
    <row r="16" spans="2:5" ht="14.45" x14ac:dyDescent="0.35">
      <c r="B16" s="24">
        <v>6</v>
      </c>
      <c r="C16" s="74" t="s">
        <v>31</v>
      </c>
      <c r="D16" s="39">
        <f>'Table 6 - AB License'!G11</f>
        <v>0</v>
      </c>
      <c r="E16" s="39">
        <f>'Table 6 - AB License'!H12</f>
        <v>0</v>
      </c>
    </row>
    <row r="17" spans="2:12" ht="14.45" x14ac:dyDescent="0.35">
      <c r="B17" s="24">
        <v>7</v>
      </c>
      <c r="C17" s="74" t="s">
        <v>142</v>
      </c>
      <c r="D17" s="39">
        <f>'Table 7 - AB Managed Services'!H33</f>
        <v>0</v>
      </c>
      <c r="E17" s="39">
        <f>'Table 7 - AB Managed Services'!I34</f>
        <v>0</v>
      </c>
    </row>
    <row r="18" spans="2:12" ht="14.45" x14ac:dyDescent="0.35">
      <c r="B18" s="24">
        <v>8</v>
      </c>
      <c r="C18" s="74" t="s">
        <v>80</v>
      </c>
      <c r="D18" s="39">
        <f>'Table 8 - CA FTE Cost'!G16</f>
        <v>0</v>
      </c>
      <c r="E18" s="39">
        <f>'Table 8 - CA FTE Cost'!H17</f>
        <v>0</v>
      </c>
    </row>
    <row r="19" spans="2:12" ht="14.45" x14ac:dyDescent="0.35">
      <c r="B19" s="24">
        <v>9</v>
      </c>
      <c r="C19" s="74" t="s">
        <v>85</v>
      </c>
      <c r="D19" s="39">
        <f>'Table 9 - CA CR Cost'!G8</f>
        <v>0</v>
      </c>
      <c r="E19" s="39">
        <f>'Table 9 - CA CR Cost'!H8</f>
        <v>0</v>
      </c>
    </row>
    <row r="20" spans="2:12" ht="14.45" x14ac:dyDescent="0.35">
      <c r="B20" s="24">
        <v>10</v>
      </c>
      <c r="C20" s="74" t="s">
        <v>105</v>
      </c>
      <c r="D20" s="39">
        <f>'Table 10 - Tokenization License'!G11</f>
        <v>0</v>
      </c>
      <c r="E20" s="39">
        <f>'Table 10 - Tokenization License'!H12</f>
        <v>0</v>
      </c>
    </row>
    <row r="21" spans="2:12" ht="14.45" x14ac:dyDescent="0.35">
      <c r="B21" s="24">
        <v>11</v>
      </c>
      <c r="C21" s="74" t="s">
        <v>131</v>
      </c>
      <c r="D21" s="39">
        <f>'Table 11 - Tokenization FTE'!K9</f>
        <v>0</v>
      </c>
      <c r="E21" s="39">
        <f>'Table 11 - Tokenization FTE'!L10</f>
        <v>0</v>
      </c>
    </row>
    <row r="22" spans="2:12" ht="14.45" x14ac:dyDescent="0.35">
      <c r="B22" s="24">
        <v>12</v>
      </c>
      <c r="C22" s="74" t="s">
        <v>132</v>
      </c>
      <c r="D22" s="39">
        <f>'Table 12 - Tokenization HW'!L105</f>
        <v>0</v>
      </c>
      <c r="E22" s="39">
        <f>'Table 12 - Tokenization HW'!M106</f>
        <v>0</v>
      </c>
    </row>
    <row r="23" spans="2:12" ht="14.45" x14ac:dyDescent="0.35">
      <c r="B23" s="24">
        <v>13</v>
      </c>
      <c r="C23" s="74" t="s">
        <v>133</v>
      </c>
      <c r="D23" s="39">
        <f>'Table 13 - Tokenization ATS'!J7</f>
        <v>0</v>
      </c>
      <c r="E23" s="39">
        <f>'Table 13 - Tokenization ATS'!K8</f>
        <v>0</v>
      </c>
    </row>
    <row r="24" spans="2:12" ht="14.45" x14ac:dyDescent="0.35">
      <c r="B24" s="24">
        <v>14</v>
      </c>
      <c r="C24" s="74" t="s">
        <v>134</v>
      </c>
      <c r="D24" s="39">
        <f>'Table 14 - Integration Cost'!F5</f>
        <v>0</v>
      </c>
      <c r="E24" s="39">
        <f>'Table 14 - Integration Cost'!G5</f>
        <v>0</v>
      </c>
    </row>
    <row r="25" spans="2:12" ht="14.45" x14ac:dyDescent="0.35">
      <c r="B25" s="24">
        <v>15</v>
      </c>
      <c r="C25" s="74" t="s">
        <v>135</v>
      </c>
      <c r="D25" s="39">
        <f>'Table 15 - Integration CR Cost'!F5</f>
        <v>0</v>
      </c>
      <c r="E25" s="39">
        <f>'Table 15 - Integration CR Cost'!G5</f>
        <v>0</v>
      </c>
    </row>
    <row r="27" spans="2:12" ht="14.45" customHeight="1" x14ac:dyDescent="0.35">
      <c r="B27" s="107" t="s">
        <v>18</v>
      </c>
      <c r="C27" s="108"/>
      <c r="D27" s="108"/>
      <c r="E27" s="108"/>
      <c r="F27" s="108"/>
      <c r="G27" s="108"/>
      <c r="H27" s="108"/>
      <c r="I27" s="108"/>
      <c r="J27" s="35"/>
      <c r="K27" s="36"/>
      <c r="L27" s="36"/>
    </row>
    <row r="28" spans="2:12" ht="26.1" x14ac:dyDescent="0.35">
      <c r="B28" s="40"/>
      <c r="C28" s="25" t="s">
        <v>19</v>
      </c>
      <c r="D28" s="41">
        <f>SUM(D11:D25)</f>
        <v>0</v>
      </c>
      <c r="E28" s="42"/>
      <c r="F28" s="42"/>
      <c r="G28" s="42"/>
      <c r="H28" s="42"/>
      <c r="I28" s="42"/>
      <c r="J28" s="43"/>
    </row>
    <row r="29" spans="2:12" ht="26.1" x14ac:dyDescent="0.35">
      <c r="B29" s="40"/>
      <c r="C29" s="25" t="s">
        <v>20</v>
      </c>
      <c r="D29" s="41">
        <f>SUM(E11:E25)</f>
        <v>0</v>
      </c>
      <c r="E29" s="42"/>
      <c r="F29" s="42"/>
      <c r="G29" s="42"/>
      <c r="H29" s="42"/>
      <c r="I29" s="42"/>
      <c r="J29" s="43"/>
    </row>
    <row r="30" spans="2:12" ht="14.45" x14ac:dyDescent="0.35">
      <c r="B30" s="40"/>
      <c r="C30" s="36"/>
      <c r="D30" s="36"/>
      <c r="E30" s="44" t="s">
        <v>21</v>
      </c>
      <c r="F30" s="44"/>
      <c r="G30" s="36"/>
      <c r="H30" s="36"/>
      <c r="I30" s="36"/>
      <c r="J30" s="45"/>
      <c r="K30" s="46"/>
      <c r="L30" s="46"/>
    </row>
    <row r="31" spans="2:12" ht="14.45" x14ac:dyDescent="0.35">
      <c r="B31" s="109" t="s">
        <v>22</v>
      </c>
      <c r="C31" s="110"/>
      <c r="D31" s="47"/>
      <c r="E31" s="44" t="s">
        <v>23</v>
      </c>
      <c r="F31" s="44"/>
      <c r="G31" s="111"/>
      <c r="H31" s="112"/>
      <c r="I31" s="113"/>
      <c r="J31" s="43"/>
      <c r="L31" s="36"/>
    </row>
    <row r="32" spans="2:12" ht="14.45" x14ac:dyDescent="0.35">
      <c r="B32" s="40"/>
      <c r="C32" s="36"/>
      <c r="D32" s="36"/>
      <c r="E32" s="44"/>
      <c r="F32" s="44"/>
      <c r="G32" s="48"/>
      <c r="H32" s="48"/>
      <c r="I32" s="48"/>
      <c r="J32" s="43"/>
      <c r="L32" s="36"/>
    </row>
    <row r="33" spans="2:12" ht="14.45" x14ac:dyDescent="0.35">
      <c r="B33" s="40"/>
      <c r="C33" s="36"/>
      <c r="D33" s="36"/>
      <c r="J33" s="43"/>
      <c r="L33" s="36"/>
    </row>
    <row r="34" spans="2:12" ht="14.45" x14ac:dyDescent="0.35">
      <c r="B34" s="109" t="s">
        <v>24</v>
      </c>
      <c r="C34" s="110"/>
      <c r="D34" s="47"/>
      <c r="E34" s="114" t="s">
        <v>25</v>
      </c>
      <c r="F34" s="114"/>
      <c r="G34" s="115"/>
      <c r="H34" s="115"/>
      <c r="I34" s="115"/>
      <c r="J34" s="43"/>
      <c r="L34" s="36"/>
    </row>
    <row r="35" spans="2:12" x14ac:dyDescent="0.25">
      <c r="B35" s="49"/>
      <c r="C35" s="50"/>
      <c r="D35" s="50"/>
      <c r="E35" s="50"/>
      <c r="F35" s="50"/>
      <c r="G35" s="50"/>
      <c r="H35" s="50"/>
      <c r="I35" s="50"/>
      <c r="J35" s="51"/>
      <c r="K35" s="36"/>
      <c r="L35" s="36"/>
    </row>
    <row r="37" spans="2:12" ht="15.6" customHeight="1" x14ac:dyDescent="0.25">
      <c r="B37" s="98" t="s">
        <v>26</v>
      </c>
      <c r="C37" s="99"/>
      <c r="D37" s="99"/>
      <c r="E37" s="99"/>
      <c r="F37" s="99"/>
      <c r="G37" s="99"/>
      <c r="H37" s="99"/>
      <c r="I37" s="99"/>
      <c r="J37" s="100"/>
      <c r="K37" s="52"/>
      <c r="L37" s="52"/>
    </row>
    <row r="38" spans="2:12" ht="14.45" customHeight="1" x14ac:dyDescent="0.25">
      <c r="B38" s="101"/>
      <c r="C38" s="102"/>
      <c r="D38" s="102"/>
      <c r="E38" s="102"/>
      <c r="F38" s="102"/>
      <c r="G38" s="102"/>
      <c r="H38" s="102"/>
      <c r="I38" s="102"/>
      <c r="J38" s="103"/>
      <c r="K38" s="52"/>
      <c r="L38" s="52"/>
    </row>
    <row r="39" spans="2:12" ht="14.45" customHeight="1" x14ac:dyDescent="0.25">
      <c r="B39" s="101"/>
      <c r="C39" s="102"/>
      <c r="D39" s="102"/>
      <c r="E39" s="102"/>
      <c r="F39" s="102"/>
      <c r="G39" s="102"/>
      <c r="H39" s="102"/>
      <c r="I39" s="102"/>
      <c r="J39" s="103"/>
      <c r="K39" s="52"/>
      <c r="L39" s="52"/>
    </row>
    <row r="40" spans="2:12" ht="14.45" customHeight="1" x14ac:dyDescent="0.25">
      <c r="B40" s="101"/>
      <c r="C40" s="102"/>
      <c r="D40" s="102"/>
      <c r="E40" s="102"/>
      <c r="F40" s="102"/>
      <c r="G40" s="102"/>
      <c r="H40" s="102"/>
      <c r="I40" s="102"/>
      <c r="J40" s="103"/>
      <c r="K40" s="52"/>
      <c r="L40" s="52"/>
    </row>
    <row r="41" spans="2:12" ht="14.45" customHeight="1" x14ac:dyDescent="0.25">
      <c r="B41" s="101"/>
      <c r="C41" s="102"/>
      <c r="D41" s="102"/>
      <c r="E41" s="102"/>
      <c r="F41" s="102"/>
      <c r="G41" s="102"/>
      <c r="H41" s="102"/>
      <c r="I41" s="102"/>
      <c r="J41" s="103"/>
      <c r="K41" s="52"/>
      <c r="L41" s="52"/>
    </row>
    <row r="42" spans="2:12" ht="14.45" customHeight="1" x14ac:dyDescent="0.25">
      <c r="B42" s="101"/>
      <c r="C42" s="102"/>
      <c r="D42" s="102"/>
      <c r="E42" s="102"/>
      <c r="F42" s="102"/>
      <c r="G42" s="102"/>
      <c r="H42" s="102"/>
      <c r="I42" s="102"/>
      <c r="J42" s="103"/>
      <c r="K42" s="52"/>
      <c r="L42" s="52"/>
    </row>
    <row r="43" spans="2:12" ht="14.45" customHeight="1" x14ac:dyDescent="0.25">
      <c r="B43" s="104"/>
      <c r="C43" s="105"/>
      <c r="D43" s="105"/>
      <c r="E43" s="105"/>
      <c r="F43" s="105"/>
      <c r="G43" s="105"/>
      <c r="H43" s="105"/>
      <c r="I43" s="105"/>
      <c r="J43" s="106"/>
      <c r="K43" s="52"/>
      <c r="L43" s="52"/>
    </row>
  </sheetData>
  <sheetProtection algorithmName="SHA-512" hashValue="8Ku+UXYtdbJA3PY//y3z82MkzjSCN2dCm2lA14eYKvHdwQPMskCx68i47zpooW0F9ZdzoOX2vPCoE4GewYmMzA==" saltValue="VhN9Rpw0OgBFCwELXrtu8w==" spinCount="100000" sheet="1" selectLockedCells="1"/>
  <mergeCells count="13">
    <mergeCell ref="D7:E7"/>
    <mergeCell ref="B2:E3"/>
    <mergeCell ref="B5:C5"/>
    <mergeCell ref="D5:E5"/>
    <mergeCell ref="B6:C6"/>
    <mergeCell ref="D6:E6"/>
    <mergeCell ref="B37:J43"/>
    <mergeCell ref="B27:I27"/>
    <mergeCell ref="B31:C31"/>
    <mergeCell ref="G31:I31"/>
    <mergeCell ref="B34:C34"/>
    <mergeCell ref="E34:F34"/>
    <mergeCell ref="G34:I3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3"/>
  <sheetViews>
    <sheetView showGridLines="0" workbookViewId="0">
      <selection activeCell="F6" sqref="F6:F10"/>
    </sheetView>
  </sheetViews>
  <sheetFormatPr defaultColWidth="8.7109375" defaultRowHeight="15" x14ac:dyDescent="0.25"/>
  <cols>
    <col min="1" max="1" width="8.7109375" style="37"/>
    <col min="2" max="2" width="7.28515625" style="37" bestFit="1" customWidth="1"/>
    <col min="3" max="3" width="7.28515625" style="37" hidden="1" customWidth="1"/>
    <col min="4" max="4" width="52.140625" style="37" bestFit="1" customWidth="1"/>
    <col min="5" max="5" width="24.7109375" style="37" customWidth="1"/>
    <col min="6" max="6" width="21.7109375" style="37" customWidth="1"/>
    <col min="7" max="7" width="20.140625" style="37" bestFit="1" customWidth="1"/>
    <col min="8" max="8" width="12.140625" style="37" customWidth="1"/>
    <col min="9" max="16384" width="8.7109375" style="37"/>
  </cols>
  <sheetData>
    <row r="2" spans="2:8" x14ac:dyDescent="0.25">
      <c r="D2" s="126" t="s">
        <v>45</v>
      </c>
      <c r="E2" s="126"/>
      <c r="F2" s="126"/>
      <c r="G2" s="126"/>
    </row>
    <row r="4" spans="2:8" ht="43.5" x14ac:dyDescent="0.35">
      <c r="B4" s="26" t="s">
        <v>0</v>
      </c>
      <c r="C4" s="26"/>
      <c r="D4" s="26" t="s">
        <v>1</v>
      </c>
      <c r="E4" s="26" t="s">
        <v>43</v>
      </c>
      <c r="F4" s="26" t="s">
        <v>44</v>
      </c>
      <c r="G4" s="26" t="s">
        <v>39</v>
      </c>
      <c r="H4" s="26" t="s">
        <v>40</v>
      </c>
    </row>
    <row r="5" spans="2:8" x14ac:dyDescent="0.25">
      <c r="B5" s="132">
        <v>1</v>
      </c>
      <c r="C5" s="27"/>
      <c r="D5" s="127" t="s">
        <v>32</v>
      </c>
      <c r="E5" s="127"/>
      <c r="F5" s="127"/>
      <c r="G5" s="127"/>
      <c r="H5" s="53"/>
    </row>
    <row r="6" spans="2:8" x14ac:dyDescent="0.25">
      <c r="B6" s="133"/>
      <c r="C6" s="27">
        <f>1/(1+0.1)^0</f>
        <v>1</v>
      </c>
      <c r="D6" s="28" t="s">
        <v>33</v>
      </c>
      <c r="E6" s="132">
        <v>1000</v>
      </c>
      <c r="F6" s="135"/>
      <c r="G6" s="56">
        <f>E6*F6</f>
        <v>0</v>
      </c>
      <c r="H6" s="56">
        <f>G6*$C6</f>
        <v>0</v>
      </c>
    </row>
    <row r="7" spans="2:8" x14ac:dyDescent="0.25">
      <c r="B7" s="133"/>
      <c r="C7" s="27">
        <f>1/(1+0.1)^1</f>
        <v>0.90909090909090906</v>
      </c>
      <c r="D7" s="28" t="s">
        <v>34</v>
      </c>
      <c r="E7" s="133"/>
      <c r="F7" s="136"/>
      <c r="G7" s="56">
        <f>E6*F6</f>
        <v>0</v>
      </c>
      <c r="H7" s="56">
        <f t="shared" ref="H7:H10" si="0">G7*$C7</f>
        <v>0</v>
      </c>
    </row>
    <row r="8" spans="2:8" x14ac:dyDescent="0.25">
      <c r="B8" s="133"/>
      <c r="C8" s="27">
        <f>1/(1+0.1)^2</f>
        <v>0.82644628099173545</v>
      </c>
      <c r="D8" s="28" t="s">
        <v>35</v>
      </c>
      <c r="E8" s="133"/>
      <c r="F8" s="137"/>
      <c r="G8" s="56">
        <f>E6*F6</f>
        <v>0</v>
      </c>
      <c r="H8" s="56">
        <f t="shared" si="0"/>
        <v>0</v>
      </c>
    </row>
    <row r="9" spans="2:8" x14ac:dyDescent="0.25">
      <c r="B9" s="133"/>
      <c r="C9" s="27">
        <f>1/(1+0.1)^3</f>
        <v>0.75131480090157754</v>
      </c>
      <c r="D9" s="28" t="s">
        <v>36</v>
      </c>
      <c r="E9" s="133"/>
      <c r="F9" s="38"/>
      <c r="G9" s="56">
        <f>E6*F9</f>
        <v>0</v>
      </c>
      <c r="H9" s="56">
        <f>G9*$C9</f>
        <v>0</v>
      </c>
    </row>
    <row r="10" spans="2:8" x14ac:dyDescent="0.25">
      <c r="B10" s="134"/>
      <c r="C10" s="27">
        <f>1/(1+0.1)^4</f>
        <v>0.68301345536507052</v>
      </c>
      <c r="D10" s="28" t="s">
        <v>37</v>
      </c>
      <c r="E10" s="134"/>
      <c r="F10" s="38"/>
      <c r="G10" s="56">
        <f>E6*F10</f>
        <v>0</v>
      </c>
      <c r="H10" s="56">
        <f t="shared" si="0"/>
        <v>0</v>
      </c>
    </row>
    <row r="11" spans="2:8" ht="14.45" customHeight="1" x14ac:dyDescent="0.35">
      <c r="B11" s="128" t="s">
        <v>41</v>
      </c>
      <c r="C11" s="128"/>
      <c r="D11" s="128"/>
      <c r="E11" s="128"/>
      <c r="F11" s="128"/>
      <c r="G11" s="57">
        <f>SUM(G6:G10)</f>
        <v>0</v>
      </c>
      <c r="H11" s="58"/>
    </row>
    <row r="12" spans="2:8" ht="14.45" customHeight="1" x14ac:dyDescent="0.35">
      <c r="B12" s="129" t="s">
        <v>42</v>
      </c>
      <c r="C12" s="130"/>
      <c r="D12" s="130"/>
      <c r="E12" s="130"/>
      <c r="F12" s="130"/>
      <c r="G12" s="131"/>
      <c r="H12" s="57">
        <f>SUM(H6:H10)</f>
        <v>0</v>
      </c>
    </row>
    <row r="13" spans="2:8" ht="14.45" x14ac:dyDescent="0.35">
      <c r="B13" s="17"/>
      <c r="C13" s="17"/>
      <c r="D13" s="19"/>
      <c r="E13" s="19"/>
      <c r="F13" s="29"/>
    </row>
  </sheetData>
  <sheetProtection algorithmName="SHA-512" hashValue="FSdW3KWwr2YpS/gglaI/tGT8C3sLZ9EvHLThokzGx9no8MnbdVbPbHVhh6EbK/TjG3rpQV+d/kXoIJvXwKb8rg==" saltValue="WfTg5vUbzmdzANfLRG4P1w==" spinCount="100000" sheet="1" objects="1" scenarios="1" selectLockedCells="1"/>
  <mergeCells count="7">
    <mergeCell ref="D2:G2"/>
    <mergeCell ref="D5:G5"/>
    <mergeCell ref="B11:F11"/>
    <mergeCell ref="B12:G12"/>
    <mergeCell ref="B5:B10"/>
    <mergeCell ref="E6:E10"/>
    <mergeCell ref="F6:F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N34"/>
  <sheetViews>
    <sheetView showGridLines="0" zoomScale="55" workbookViewId="0">
      <selection activeCell="G5" sqref="G5:G7"/>
    </sheetView>
  </sheetViews>
  <sheetFormatPr defaultColWidth="8.7109375" defaultRowHeight="15" x14ac:dyDescent="0.25"/>
  <cols>
    <col min="1" max="2" width="8.7109375" style="37"/>
    <col min="3" max="3" width="0" style="37" hidden="1" customWidth="1"/>
    <col min="4" max="4" width="6" style="37" bestFit="1" customWidth="1"/>
    <col min="5" max="5" width="18.85546875" style="37" bestFit="1" customWidth="1"/>
    <col min="6" max="6" width="69" style="37" bestFit="1" customWidth="1"/>
    <col min="7" max="7" width="15.140625" style="37" customWidth="1"/>
    <col min="8" max="9" width="20.140625" style="37" customWidth="1"/>
    <col min="10" max="11" width="8.7109375" style="37"/>
    <col min="12" max="12" width="5.85546875" style="37" bestFit="1" customWidth="1"/>
    <col min="13" max="14" width="41.85546875" style="37" customWidth="1"/>
    <col min="15" max="16384" width="8.7109375" style="37"/>
  </cols>
  <sheetData>
    <row r="2" spans="3:14" x14ac:dyDescent="0.25">
      <c r="D2" s="138" t="s">
        <v>75</v>
      </c>
      <c r="E2" s="139"/>
      <c r="F2" s="139"/>
      <c r="G2" s="140"/>
      <c r="L2" s="138" t="s">
        <v>90</v>
      </c>
      <c r="M2" s="139"/>
      <c r="N2" s="140"/>
    </row>
    <row r="4" spans="3:14" ht="29.1" x14ac:dyDescent="0.35">
      <c r="D4" s="26" t="s">
        <v>50</v>
      </c>
      <c r="E4" s="26" t="s">
        <v>66</v>
      </c>
      <c r="F4" s="26" t="s">
        <v>1</v>
      </c>
      <c r="G4" s="26" t="s">
        <v>73</v>
      </c>
      <c r="L4" s="26" t="s">
        <v>50</v>
      </c>
      <c r="M4" s="26" t="s">
        <v>58</v>
      </c>
      <c r="N4" s="26" t="s">
        <v>100</v>
      </c>
    </row>
    <row r="5" spans="3:14" x14ac:dyDescent="0.25">
      <c r="D5" s="143">
        <v>1</v>
      </c>
      <c r="E5" s="28" t="s">
        <v>67</v>
      </c>
      <c r="F5" s="28" t="s">
        <v>68</v>
      </c>
      <c r="G5" s="59"/>
      <c r="L5" s="28">
        <v>1</v>
      </c>
      <c r="M5" s="62" t="s">
        <v>86</v>
      </c>
      <c r="N5" s="59"/>
    </row>
    <row r="6" spans="3:14" ht="30" x14ac:dyDescent="0.25">
      <c r="D6" s="143"/>
      <c r="E6" s="28" t="s">
        <v>69</v>
      </c>
      <c r="F6" s="28" t="s">
        <v>70</v>
      </c>
      <c r="G6" s="59"/>
      <c r="L6" s="28">
        <v>2</v>
      </c>
      <c r="M6" s="62" t="s">
        <v>87</v>
      </c>
      <c r="N6" s="59"/>
    </row>
    <row r="7" spans="3:14" x14ac:dyDescent="0.25">
      <c r="D7" s="143"/>
      <c r="E7" s="28" t="s">
        <v>71</v>
      </c>
      <c r="F7" s="28" t="s">
        <v>72</v>
      </c>
      <c r="G7" s="59"/>
      <c r="L7" s="28">
        <v>3</v>
      </c>
      <c r="M7" s="62" t="s">
        <v>88</v>
      </c>
      <c r="N7" s="59"/>
    </row>
    <row r="8" spans="3:14" ht="14.45" x14ac:dyDescent="0.35">
      <c r="L8" s="28">
        <v>4</v>
      </c>
      <c r="M8" s="63" t="s">
        <v>89</v>
      </c>
      <c r="N8" s="59"/>
    </row>
    <row r="9" spans="3:14" ht="14.45" x14ac:dyDescent="0.35">
      <c r="L9" s="28">
        <v>5</v>
      </c>
      <c r="M9" s="63"/>
      <c r="N9" s="59"/>
    </row>
    <row r="10" spans="3:14" x14ac:dyDescent="0.25">
      <c r="D10" s="126" t="s">
        <v>139</v>
      </c>
      <c r="E10" s="126"/>
      <c r="F10" s="126"/>
      <c r="G10" s="126"/>
      <c r="H10" s="126"/>
      <c r="I10" s="126"/>
      <c r="L10" s="28">
        <v>6</v>
      </c>
      <c r="M10" s="63"/>
      <c r="N10" s="59"/>
    </row>
    <row r="11" spans="3:14" ht="14.45" x14ac:dyDescent="0.35">
      <c r="L11" s="28">
        <v>7</v>
      </c>
      <c r="M11" s="63"/>
      <c r="N11" s="59"/>
    </row>
    <row r="12" spans="3:14" ht="43.5" x14ac:dyDescent="0.35">
      <c r="D12" s="26" t="s">
        <v>50</v>
      </c>
      <c r="E12" s="26" t="s">
        <v>66</v>
      </c>
      <c r="F12" s="26" t="s">
        <v>1</v>
      </c>
      <c r="G12" s="26" t="s">
        <v>74</v>
      </c>
      <c r="H12" s="26" t="s">
        <v>39</v>
      </c>
      <c r="I12" s="26" t="s">
        <v>40</v>
      </c>
      <c r="L12" s="28">
        <v>8</v>
      </c>
      <c r="M12" s="63"/>
      <c r="N12" s="59"/>
    </row>
    <row r="13" spans="3:14" ht="14.45" x14ac:dyDescent="0.35">
      <c r="D13" s="142" t="s">
        <v>60</v>
      </c>
      <c r="E13" s="142"/>
      <c r="F13" s="142"/>
      <c r="G13" s="142"/>
      <c r="H13" s="142"/>
      <c r="I13" s="142"/>
      <c r="L13" s="28">
        <v>9</v>
      </c>
      <c r="M13" s="63"/>
      <c r="N13" s="59"/>
    </row>
    <row r="14" spans="3:14" x14ac:dyDescent="0.25">
      <c r="C14" s="144">
        <f>1/(1+0.1)^0</f>
        <v>1</v>
      </c>
      <c r="D14" s="143">
        <v>1</v>
      </c>
      <c r="E14" s="28" t="s">
        <v>67</v>
      </c>
      <c r="F14" s="28" t="s">
        <v>68</v>
      </c>
      <c r="G14" s="27">
        <v>60</v>
      </c>
      <c r="H14" s="141">
        <f>G14*$G$5+G15*$G$6+G16*$G$7</f>
        <v>0</v>
      </c>
      <c r="I14" s="141">
        <f>H14*$C14</f>
        <v>0</v>
      </c>
      <c r="L14" s="28">
        <v>10</v>
      </c>
      <c r="M14" s="63"/>
      <c r="N14" s="59"/>
    </row>
    <row r="15" spans="3:14" ht="30" x14ac:dyDescent="0.25">
      <c r="C15" s="144"/>
      <c r="D15" s="143"/>
      <c r="E15" s="28" t="s">
        <v>69</v>
      </c>
      <c r="F15" s="28" t="s">
        <v>70</v>
      </c>
      <c r="G15" s="27">
        <v>100</v>
      </c>
      <c r="H15" s="141"/>
      <c r="I15" s="141"/>
      <c r="L15" s="28">
        <v>11</v>
      </c>
      <c r="M15" s="63"/>
      <c r="N15" s="59"/>
    </row>
    <row r="16" spans="3:14" x14ac:dyDescent="0.25">
      <c r="C16" s="144"/>
      <c r="D16" s="143"/>
      <c r="E16" s="28" t="s">
        <v>71</v>
      </c>
      <c r="F16" s="28" t="s">
        <v>72</v>
      </c>
      <c r="G16" s="27">
        <v>50</v>
      </c>
      <c r="H16" s="141"/>
      <c r="I16" s="141"/>
      <c r="L16" s="28">
        <v>12</v>
      </c>
      <c r="M16" s="63"/>
      <c r="N16" s="59"/>
    </row>
    <row r="17" spans="3:14" ht="14.45" x14ac:dyDescent="0.35">
      <c r="D17" s="142" t="s">
        <v>61</v>
      </c>
      <c r="E17" s="142"/>
      <c r="F17" s="142"/>
      <c r="G17" s="142"/>
      <c r="H17" s="142"/>
      <c r="I17" s="142"/>
      <c r="L17" s="28">
        <v>13</v>
      </c>
      <c r="M17" s="63"/>
      <c r="N17" s="59"/>
    </row>
    <row r="18" spans="3:14" x14ac:dyDescent="0.25">
      <c r="C18" s="144">
        <f>1/(1+0.1)^1</f>
        <v>0.90909090909090906</v>
      </c>
      <c r="D18" s="143">
        <v>2</v>
      </c>
      <c r="E18" s="28" t="s">
        <v>67</v>
      </c>
      <c r="F18" s="28" t="s">
        <v>68</v>
      </c>
      <c r="G18" s="27">
        <v>70</v>
      </c>
      <c r="H18" s="141">
        <f>G18*$G$5+G19*$G$6+G20*$G$7</f>
        <v>0</v>
      </c>
      <c r="I18" s="141">
        <f>H18*$C18</f>
        <v>0</v>
      </c>
      <c r="L18" s="28">
        <v>14</v>
      </c>
      <c r="M18" s="63"/>
      <c r="N18" s="59"/>
    </row>
    <row r="19" spans="3:14" ht="30" x14ac:dyDescent="0.25">
      <c r="C19" s="144"/>
      <c r="D19" s="143"/>
      <c r="E19" s="28" t="s">
        <v>69</v>
      </c>
      <c r="F19" s="28" t="s">
        <v>70</v>
      </c>
      <c r="G19" s="27">
        <v>115</v>
      </c>
      <c r="H19" s="141"/>
      <c r="I19" s="141"/>
      <c r="L19" s="28">
        <v>15</v>
      </c>
      <c r="M19" s="63"/>
      <c r="N19" s="59"/>
    </row>
    <row r="20" spans="3:14" x14ac:dyDescent="0.25">
      <c r="C20" s="144"/>
      <c r="D20" s="143"/>
      <c r="E20" s="28" t="s">
        <v>71</v>
      </c>
      <c r="F20" s="28" t="s">
        <v>72</v>
      </c>
      <c r="G20" s="27">
        <v>55</v>
      </c>
      <c r="H20" s="141"/>
      <c r="I20" s="141"/>
    </row>
    <row r="21" spans="3:14" ht="14.45" x14ac:dyDescent="0.35">
      <c r="D21" s="142" t="s">
        <v>62</v>
      </c>
      <c r="E21" s="142"/>
      <c r="F21" s="142"/>
      <c r="G21" s="142"/>
      <c r="H21" s="142"/>
      <c r="I21" s="142"/>
    </row>
    <row r="22" spans="3:14" x14ac:dyDescent="0.25">
      <c r="C22" s="144">
        <f>1/(1+0.1)^2</f>
        <v>0.82644628099173545</v>
      </c>
      <c r="D22" s="143">
        <v>3</v>
      </c>
      <c r="E22" s="28" t="s">
        <v>67</v>
      </c>
      <c r="F22" s="28" t="s">
        <v>68</v>
      </c>
      <c r="G22" s="27">
        <v>80</v>
      </c>
      <c r="H22" s="141">
        <f>G22*$G$5+G23*$G$6+G24*$G$7</f>
        <v>0</v>
      </c>
      <c r="I22" s="141">
        <f>H22*$C22</f>
        <v>0</v>
      </c>
    </row>
    <row r="23" spans="3:14" ht="30" x14ac:dyDescent="0.25">
      <c r="C23" s="144"/>
      <c r="D23" s="143"/>
      <c r="E23" s="28" t="s">
        <v>69</v>
      </c>
      <c r="F23" s="28" t="s">
        <v>70</v>
      </c>
      <c r="G23" s="27">
        <v>140</v>
      </c>
      <c r="H23" s="141"/>
      <c r="I23" s="141"/>
    </row>
    <row r="24" spans="3:14" x14ac:dyDescent="0.25">
      <c r="C24" s="144"/>
      <c r="D24" s="143"/>
      <c r="E24" s="28" t="s">
        <v>71</v>
      </c>
      <c r="F24" s="28" t="s">
        <v>72</v>
      </c>
      <c r="G24" s="27">
        <v>70</v>
      </c>
      <c r="H24" s="141"/>
      <c r="I24" s="141"/>
    </row>
    <row r="25" spans="3:14" ht="14.45" x14ac:dyDescent="0.35">
      <c r="D25" s="142" t="s">
        <v>63</v>
      </c>
      <c r="E25" s="142"/>
      <c r="F25" s="142"/>
      <c r="G25" s="142"/>
      <c r="H25" s="142"/>
      <c r="I25" s="142"/>
    </row>
    <row r="26" spans="3:14" x14ac:dyDescent="0.25">
      <c r="C26" s="144">
        <f>1/(1+0.1)^3</f>
        <v>0.75131480090157754</v>
      </c>
      <c r="D26" s="143">
        <v>4</v>
      </c>
      <c r="E26" s="28" t="s">
        <v>67</v>
      </c>
      <c r="F26" s="28" t="s">
        <v>68</v>
      </c>
      <c r="G26" s="27">
        <v>100</v>
      </c>
      <c r="H26" s="141">
        <f>G26*$G$5+G27*$G$6+G28*$G$7</f>
        <v>0</v>
      </c>
      <c r="I26" s="141">
        <f>H26*$C26</f>
        <v>0</v>
      </c>
    </row>
    <row r="27" spans="3:14" ht="30" x14ac:dyDescent="0.25">
      <c r="C27" s="144"/>
      <c r="D27" s="143"/>
      <c r="E27" s="28" t="s">
        <v>69</v>
      </c>
      <c r="F27" s="28" t="s">
        <v>70</v>
      </c>
      <c r="G27" s="27">
        <v>165</v>
      </c>
      <c r="H27" s="141"/>
      <c r="I27" s="141"/>
    </row>
    <row r="28" spans="3:14" x14ac:dyDescent="0.25">
      <c r="C28" s="144"/>
      <c r="D28" s="143"/>
      <c r="E28" s="28" t="s">
        <v>71</v>
      </c>
      <c r="F28" s="28" t="s">
        <v>72</v>
      </c>
      <c r="G28" s="27">
        <v>80</v>
      </c>
      <c r="H28" s="141"/>
      <c r="I28" s="141"/>
    </row>
    <row r="29" spans="3:14" ht="14.45" x14ac:dyDescent="0.35">
      <c r="D29" s="142" t="s">
        <v>64</v>
      </c>
      <c r="E29" s="142"/>
      <c r="F29" s="142"/>
      <c r="G29" s="142"/>
      <c r="H29" s="142"/>
      <c r="I29" s="142"/>
    </row>
    <row r="30" spans="3:14" x14ac:dyDescent="0.25">
      <c r="C30" s="144">
        <f>1/(1+0.1)^4</f>
        <v>0.68301345536507052</v>
      </c>
      <c r="D30" s="143">
        <v>5</v>
      </c>
      <c r="E30" s="28" t="s">
        <v>67</v>
      </c>
      <c r="F30" s="28" t="s">
        <v>68</v>
      </c>
      <c r="G30" s="27">
        <v>120</v>
      </c>
      <c r="H30" s="141">
        <f>G30*$G$5+G31*$G$6+G32*$G$7</f>
        <v>0</v>
      </c>
      <c r="I30" s="141">
        <f>H30*$C30</f>
        <v>0</v>
      </c>
    </row>
    <row r="31" spans="3:14" ht="30" x14ac:dyDescent="0.25">
      <c r="C31" s="144"/>
      <c r="D31" s="143"/>
      <c r="E31" s="28" t="s">
        <v>69</v>
      </c>
      <c r="F31" s="28" t="s">
        <v>70</v>
      </c>
      <c r="G31" s="27">
        <v>200</v>
      </c>
      <c r="H31" s="141"/>
      <c r="I31" s="141"/>
    </row>
    <row r="32" spans="3:14" x14ac:dyDescent="0.25">
      <c r="C32" s="144"/>
      <c r="D32" s="143"/>
      <c r="E32" s="28" t="s">
        <v>71</v>
      </c>
      <c r="F32" s="28" t="s">
        <v>72</v>
      </c>
      <c r="G32" s="27">
        <v>100</v>
      </c>
      <c r="H32" s="141"/>
      <c r="I32" s="141"/>
    </row>
    <row r="33" spans="4:9" ht="14.45" x14ac:dyDescent="0.35">
      <c r="D33" s="128" t="s">
        <v>38</v>
      </c>
      <c r="E33" s="128"/>
      <c r="F33" s="128"/>
      <c r="G33" s="128"/>
      <c r="H33" s="33">
        <f>SUM(H14,H18,H22,H26,H30)</f>
        <v>0</v>
      </c>
      <c r="I33" s="58"/>
    </row>
    <row r="34" spans="4:9" ht="14.45" x14ac:dyDescent="0.35">
      <c r="D34" s="128" t="s">
        <v>42</v>
      </c>
      <c r="E34" s="128"/>
      <c r="F34" s="128"/>
      <c r="G34" s="128"/>
      <c r="H34" s="128"/>
      <c r="I34" s="33">
        <f>SUM(I14,I18,I22,I26,I30)</f>
        <v>0</v>
      </c>
    </row>
  </sheetData>
  <sheetProtection algorithmName="SHA-512" hashValue="3cw0amgNVcBTDVqztLtcFMaaYTWKNZEZdxS0bFZtB7POYo/czIx4t9TQwtmMX7ywj74yG+9/x2zb2FQct3IB/A==" saltValue="zg2m/DOXlA2ZUkOsZjpo8g==" spinCount="100000" sheet="1" objects="1" scenarios="1" selectLockedCells="1"/>
  <mergeCells count="31">
    <mergeCell ref="C30:C32"/>
    <mergeCell ref="H22:H24"/>
    <mergeCell ref="D26:D28"/>
    <mergeCell ref="H26:H28"/>
    <mergeCell ref="D5:D7"/>
    <mergeCell ref="D14:D16"/>
    <mergeCell ref="H14:H16"/>
    <mergeCell ref="D18:D20"/>
    <mergeCell ref="H18:H20"/>
    <mergeCell ref="D13:I13"/>
    <mergeCell ref="D22:D24"/>
    <mergeCell ref="C14:C16"/>
    <mergeCell ref="C18:C20"/>
    <mergeCell ref="C22:C24"/>
    <mergeCell ref="C26:C28"/>
    <mergeCell ref="L2:N2"/>
    <mergeCell ref="D2:G2"/>
    <mergeCell ref="D10:I10"/>
    <mergeCell ref="D34:H34"/>
    <mergeCell ref="I14:I16"/>
    <mergeCell ref="I18:I20"/>
    <mergeCell ref="I22:I24"/>
    <mergeCell ref="I26:I28"/>
    <mergeCell ref="I30:I32"/>
    <mergeCell ref="D29:I29"/>
    <mergeCell ref="D25:I25"/>
    <mergeCell ref="D21:I21"/>
    <mergeCell ref="D17:I17"/>
    <mergeCell ref="D30:D32"/>
    <mergeCell ref="H30:H32"/>
    <mergeCell ref="D33:G3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3"/>
  <sheetViews>
    <sheetView showGridLines="0" workbookViewId="0">
      <selection activeCell="F6" sqref="F6:F10"/>
    </sheetView>
  </sheetViews>
  <sheetFormatPr defaultColWidth="8.7109375" defaultRowHeight="15" x14ac:dyDescent="0.25"/>
  <cols>
    <col min="1" max="1" width="8.7109375" style="37"/>
    <col min="2" max="2" width="7.28515625" style="37" bestFit="1" customWidth="1"/>
    <col min="3" max="3" width="11.42578125" style="37" hidden="1" customWidth="1"/>
    <col min="4" max="4" width="52.140625" style="37" bestFit="1" customWidth="1"/>
    <col min="5" max="5" width="24.7109375" style="37" customWidth="1"/>
    <col min="6" max="6" width="21.7109375" style="37" customWidth="1"/>
    <col min="7" max="7" width="20.140625" style="37" bestFit="1" customWidth="1"/>
    <col min="8" max="8" width="12.140625" style="37" customWidth="1"/>
    <col min="9" max="16384" width="8.7109375" style="37"/>
  </cols>
  <sheetData>
    <row r="2" spans="2:8" x14ac:dyDescent="0.25">
      <c r="D2" s="126" t="s">
        <v>46</v>
      </c>
      <c r="E2" s="126"/>
      <c r="F2" s="126"/>
      <c r="G2" s="126"/>
    </row>
    <row r="4" spans="2:8" ht="43.5" x14ac:dyDescent="0.35">
      <c r="B4" s="26" t="s">
        <v>0</v>
      </c>
      <c r="C4" s="26"/>
      <c r="D4" s="26" t="s">
        <v>1</v>
      </c>
      <c r="E4" s="26" t="s">
        <v>43</v>
      </c>
      <c r="F4" s="26" t="s">
        <v>44</v>
      </c>
      <c r="G4" s="26" t="s">
        <v>39</v>
      </c>
      <c r="H4" s="26" t="s">
        <v>40</v>
      </c>
    </row>
    <row r="5" spans="2:8" x14ac:dyDescent="0.25">
      <c r="B5" s="132">
        <v>1</v>
      </c>
      <c r="C5" s="27"/>
      <c r="D5" s="127" t="s">
        <v>47</v>
      </c>
      <c r="E5" s="127"/>
      <c r="F5" s="127"/>
      <c r="G5" s="127"/>
      <c r="H5" s="53"/>
    </row>
    <row r="6" spans="2:8" x14ac:dyDescent="0.25">
      <c r="B6" s="133"/>
      <c r="C6" s="27">
        <f>1/(1+0.1)^0</f>
        <v>1</v>
      </c>
      <c r="D6" s="28" t="s">
        <v>33</v>
      </c>
      <c r="E6" s="132">
        <v>1000</v>
      </c>
      <c r="F6" s="135"/>
      <c r="G6" s="56">
        <f>E6*F6</f>
        <v>0</v>
      </c>
      <c r="H6" s="56">
        <f>G6*$C6</f>
        <v>0</v>
      </c>
    </row>
    <row r="7" spans="2:8" x14ac:dyDescent="0.25">
      <c r="B7" s="133"/>
      <c r="C7" s="27">
        <f>1/(1+0.1)^1</f>
        <v>0.90909090909090906</v>
      </c>
      <c r="D7" s="28" t="s">
        <v>34</v>
      </c>
      <c r="E7" s="133"/>
      <c r="F7" s="136"/>
      <c r="G7" s="56">
        <f>E6*F6</f>
        <v>0</v>
      </c>
      <c r="H7" s="56">
        <f t="shared" ref="H7:H10" si="0">G7*$C7</f>
        <v>0</v>
      </c>
    </row>
    <row r="8" spans="2:8" x14ac:dyDescent="0.25">
      <c r="B8" s="133"/>
      <c r="C8" s="27">
        <f>1/(1+0.1)^2</f>
        <v>0.82644628099173545</v>
      </c>
      <c r="D8" s="28" t="s">
        <v>35</v>
      </c>
      <c r="E8" s="133"/>
      <c r="F8" s="137"/>
      <c r="G8" s="56">
        <f>E6*F6</f>
        <v>0</v>
      </c>
      <c r="H8" s="56">
        <f t="shared" si="0"/>
        <v>0</v>
      </c>
    </row>
    <row r="9" spans="2:8" x14ac:dyDescent="0.25">
      <c r="B9" s="133"/>
      <c r="C9" s="27">
        <f>1/(1+0.1)^3</f>
        <v>0.75131480090157754</v>
      </c>
      <c r="D9" s="28" t="s">
        <v>36</v>
      </c>
      <c r="E9" s="133"/>
      <c r="F9" s="38"/>
      <c r="G9" s="56">
        <f>E6*F9</f>
        <v>0</v>
      </c>
      <c r="H9" s="56">
        <f>G9*$C9</f>
        <v>0</v>
      </c>
    </row>
    <row r="10" spans="2:8" x14ac:dyDescent="0.25">
      <c r="B10" s="134"/>
      <c r="C10" s="27">
        <f>1/(1+0.1)^4</f>
        <v>0.68301345536507052</v>
      </c>
      <c r="D10" s="28" t="s">
        <v>37</v>
      </c>
      <c r="E10" s="134"/>
      <c r="F10" s="38"/>
      <c r="G10" s="56">
        <f>E6*F10</f>
        <v>0</v>
      </c>
      <c r="H10" s="56">
        <f t="shared" si="0"/>
        <v>0</v>
      </c>
    </row>
    <row r="11" spans="2:8" ht="14.45" customHeight="1" x14ac:dyDescent="0.35">
      <c r="B11" s="128" t="s">
        <v>41</v>
      </c>
      <c r="C11" s="128"/>
      <c r="D11" s="128"/>
      <c r="E11" s="128"/>
      <c r="F11" s="128"/>
      <c r="G11" s="57">
        <f>SUM(G6:G10)</f>
        <v>0</v>
      </c>
      <c r="H11" s="58"/>
    </row>
    <row r="12" spans="2:8" ht="14.45" customHeight="1" x14ac:dyDescent="0.35">
      <c r="B12" s="129" t="s">
        <v>42</v>
      </c>
      <c r="C12" s="130"/>
      <c r="D12" s="130"/>
      <c r="E12" s="130"/>
      <c r="F12" s="130"/>
      <c r="G12" s="131"/>
      <c r="H12" s="57">
        <f>SUM(H6:H10)</f>
        <v>0</v>
      </c>
    </row>
    <row r="13" spans="2:8" ht="14.45" x14ac:dyDescent="0.35">
      <c r="B13" s="17"/>
      <c r="C13" s="17"/>
      <c r="D13" s="19"/>
      <c r="E13" s="19"/>
      <c r="F13" s="29"/>
    </row>
  </sheetData>
  <sheetProtection algorithmName="SHA-512" hashValue="agkkiobb+6f9SY2AXfjJ/uoDXdXnaO3JyrBsifhEEwjBF9/v9gOup8CfE79HumUpwtLpgWXKqCYnFlg1TBluLQ==" saltValue="jvitZfOS/vRZEaVwJNZyPw==" spinCount="100000" sheet="1" objects="1" scenarios="1" selectLockedCells="1"/>
  <mergeCells count="7">
    <mergeCell ref="D2:G2"/>
    <mergeCell ref="B5:B10"/>
    <mergeCell ref="D5:G5"/>
    <mergeCell ref="B11:F11"/>
    <mergeCell ref="B12:G12"/>
    <mergeCell ref="E6:E10"/>
    <mergeCell ref="F6:F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K7"/>
  <sheetViews>
    <sheetView showGridLines="0" topLeftCell="B1" workbookViewId="0">
      <selection activeCell="E7" sqref="E7:I7"/>
    </sheetView>
  </sheetViews>
  <sheetFormatPr defaultColWidth="8.7109375" defaultRowHeight="15" x14ac:dyDescent="0.25"/>
  <cols>
    <col min="1" max="2" width="8.7109375" style="37"/>
    <col min="3" max="11" width="15.85546875" style="37" customWidth="1"/>
    <col min="12" max="16384" width="8.7109375" style="37"/>
  </cols>
  <sheetData>
    <row r="2" spans="3:11" x14ac:dyDescent="0.25">
      <c r="C2" s="126" t="s">
        <v>138</v>
      </c>
      <c r="D2" s="126"/>
      <c r="E2" s="126"/>
      <c r="F2" s="126"/>
      <c r="G2" s="126"/>
      <c r="H2" s="126"/>
      <c r="I2" s="126"/>
      <c r="J2" s="126"/>
    </row>
    <row r="4" spans="3:11" ht="14.45" customHeight="1" x14ac:dyDescent="0.25">
      <c r="C4" s="147" t="s">
        <v>50</v>
      </c>
      <c r="D4" s="147" t="s">
        <v>58</v>
      </c>
      <c r="E4" s="147" t="s">
        <v>59</v>
      </c>
      <c r="F4" s="147"/>
      <c r="G4" s="147"/>
      <c r="H4" s="147"/>
      <c r="I4" s="147"/>
      <c r="J4" s="147" t="s">
        <v>39</v>
      </c>
      <c r="K4" s="145" t="s">
        <v>40</v>
      </c>
    </row>
    <row r="5" spans="3:11" ht="14.45" customHeight="1" x14ac:dyDescent="0.25">
      <c r="C5" s="147"/>
      <c r="D5" s="147"/>
      <c r="E5" s="26" t="s">
        <v>60</v>
      </c>
      <c r="F5" s="26" t="s">
        <v>61</v>
      </c>
      <c r="G5" s="26" t="s">
        <v>62</v>
      </c>
      <c r="H5" s="26" t="s">
        <v>63</v>
      </c>
      <c r="I5" s="26" t="s">
        <v>64</v>
      </c>
      <c r="J5" s="147"/>
      <c r="K5" s="146"/>
    </row>
    <row r="6" spans="3:11" ht="14.45" hidden="1" x14ac:dyDescent="0.35">
      <c r="C6" s="24"/>
      <c r="D6" s="24"/>
      <c r="E6" s="24">
        <f>1/(1+0.1)^0</f>
        <v>1</v>
      </c>
      <c r="F6" s="24">
        <f>1/(1+0.1)^1</f>
        <v>0.90909090909090906</v>
      </c>
      <c r="G6" s="24">
        <f>1/(1+0.1)^2</f>
        <v>0.82644628099173545</v>
      </c>
      <c r="H6" s="24">
        <f>1/(1+0.1)^3</f>
        <v>0.75131480090157754</v>
      </c>
      <c r="I6" s="24">
        <f>1/(1+0.1)^4</f>
        <v>0.68301345536507052</v>
      </c>
      <c r="J6" s="24"/>
      <c r="K6" s="24"/>
    </row>
    <row r="7" spans="3:11" ht="29.1" x14ac:dyDescent="0.35">
      <c r="C7" s="27">
        <v>1</v>
      </c>
      <c r="D7" s="28" t="s">
        <v>65</v>
      </c>
      <c r="E7" s="55"/>
      <c r="F7" s="55"/>
      <c r="G7" s="55"/>
      <c r="H7" s="55"/>
      <c r="I7" s="55"/>
      <c r="J7" s="54">
        <f>SUM(E7:I7)</f>
        <v>0</v>
      </c>
      <c r="K7" s="54">
        <f>E7*E6+F7*F6+G7*G6+H7*H6+I7*I6</f>
        <v>0</v>
      </c>
    </row>
  </sheetData>
  <sheetProtection algorithmName="SHA-512" hashValue="Dtzs7xvky5t9sGnNGyBPrFD1S1+v/CeVXoQtglgZHPv7gTKXKctiNo808exyIcLUFBYiTparIxRGmx7dBOZ6mQ==" saltValue="RA6wRnUt3XuM18mT4ba/sg==" spinCount="100000" sheet="1" objects="1" scenarios="1" selectLockedCells="1"/>
  <mergeCells count="6">
    <mergeCell ref="C2:J2"/>
    <mergeCell ref="K4:K5"/>
    <mergeCell ref="C4:C5"/>
    <mergeCell ref="D4:D5"/>
    <mergeCell ref="E4:I4"/>
    <mergeCell ref="J4:J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9"/>
  <sheetViews>
    <sheetView showGridLines="0" topLeftCell="A2" workbookViewId="0">
      <selection activeCell="F5" sqref="F5:F6"/>
    </sheetView>
  </sheetViews>
  <sheetFormatPr defaultColWidth="8.7109375" defaultRowHeight="15" x14ac:dyDescent="0.25"/>
  <cols>
    <col min="1" max="2" width="8.7109375" style="37"/>
    <col min="3" max="3" width="5.5703125" style="37" bestFit="1" customWidth="1"/>
    <col min="4" max="4" width="28.5703125" style="37" bestFit="1" customWidth="1"/>
    <col min="5" max="5" width="18.5703125" style="37" customWidth="1"/>
    <col min="6" max="6" width="20.140625" style="37" bestFit="1" customWidth="1"/>
    <col min="7" max="7" width="20.42578125" style="37" customWidth="1"/>
    <col min="8" max="8" width="17.85546875" style="37" customWidth="1"/>
    <col min="9" max="16384" width="8.7109375" style="37"/>
  </cols>
  <sheetData>
    <row r="2" spans="3:8" x14ac:dyDescent="0.25">
      <c r="C2" s="126" t="s">
        <v>54</v>
      </c>
      <c r="D2" s="126"/>
      <c r="E2" s="126"/>
      <c r="F2" s="126"/>
      <c r="G2" s="126"/>
      <c r="H2" s="126"/>
    </row>
    <row r="4" spans="3:8" ht="29.1" x14ac:dyDescent="0.35">
      <c r="C4" s="26" t="s">
        <v>50</v>
      </c>
      <c r="D4" s="26" t="s">
        <v>55</v>
      </c>
      <c r="E4" s="26" t="s">
        <v>53</v>
      </c>
      <c r="F4" s="26" t="s">
        <v>52</v>
      </c>
      <c r="G4" s="26" t="s">
        <v>39</v>
      </c>
      <c r="H4" s="26" t="s">
        <v>40</v>
      </c>
    </row>
    <row r="5" spans="3:8" ht="14.45" x14ac:dyDescent="0.35">
      <c r="C5" s="27">
        <v>1</v>
      </c>
      <c r="D5" s="27" t="s">
        <v>56</v>
      </c>
      <c r="E5" s="24">
        <v>150</v>
      </c>
      <c r="F5" s="59"/>
      <c r="G5" s="60">
        <f>E5*F5</f>
        <v>0</v>
      </c>
      <c r="H5" s="60">
        <f>G5</f>
        <v>0</v>
      </c>
    </row>
    <row r="6" spans="3:8" ht="14.45" x14ac:dyDescent="0.35">
      <c r="C6" s="27">
        <v>2</v>
      </c>
      <c r="D6" s="27" t="s">
        <v>57</v>
      </c>
      <c r="E6" s="24">
        <v>150</v>
      </c>
      <c r="F6" s="59"/>
      <c r="G6" s="60">
        <f>E6*F6</f>
        <v>0</v>
      </c>
      <c r="H6" s="60">
        <f>G6</f>
        <v>0</v>
      </c>
    </row>
    <row r="7" spans="3:8" ht="14.45" x14ac:dyDescent="0.35">
      <c r="C7" s="128" t="s">
        <v>41</v>
      </c>
      <c r="D7" s="128"/>
      <c r="E7" s="128"/>
      <c r="F7" s="128"/>
      <c r="G7" s="54">
        <f>SUM(G5:G6)</f>
        <v>0</v>
      </c>
      <c r="H7" s="58"/>
    </row>
    <row r="8" spans="3:8" ht="14.45" x14ac:dyDescent="0.35">
      <c r="C8" s="128" t="s">
        <v>42</v>
      </c>
      <c r="D8" s="128"/>
      <c r="E8" s="128"/>
      <c r="F8" s="128"/>
      <c r="G8" s="128"/>
      <c r="H8" s="54">
        <f>SUM(H5:H6)</f>
        <v>0</v>
      </c>
    </row>
    <row r="12" spans="3:8" x14ac:dyDescent="0.25">
      <c r="C12" s="126" t="s">
        <v>91</v>
      </c>
      <c r="D12" s="126"/>
      <c r="E12" s="126"/>
      <c r="F12" s="126"/>
      <c r="G12" s="126"/>
      <c r="H12" s="126"/>
    </row>
    <row r="14" spans="3:8" ht="43.5" x14ac:dyDescent="0.35">
      <c r="C14" s="26" t="s">
        <v>50</v>
      </c>
      <c r="D14" s="26" t="s">
        <v>55</v>
      </c>
      <c r="E14" s="26" t="s">
        <v>100</v>
      </c>
    </row>
    <row r="15" spans="3:8" ht="14.45" x14ac:dyDescent="0.35">
      <c r="C15" s="27">
        <v>1</v>
      </c>
      <c r="D15" s="27" t="s">
        <v>56</v>
      </c>
      <c r="E15" s="59"/>
    </row>
    <row r="16" spans="3:8" ht="14.45" x14ac:dyDescent="0.35">
      <c r="C16" s="27">
        <v>2</v>
      </c>
      <c r="D16" s="27" t="s">
        <v>57</v>
      </c>
      <c r="E16" s="59"/>
    </row>
    <row r="17" spans="3:5" ht="14.45" x14ac:dyDescent="0.35">
      <c r="C17" s="27">
        <v>3</v>
      </c>
      <c r="D17" s="27" t="s">
        <v>92</v>
      </c>
      <c r="E17" s="59"/>
    </row>
    <row r="18" spans="3:5" ht="14.45" x14ac:dyDescent="0.35">
      <c r="C18" s="27">
        <v>4</v>
      </c>
      <c r="D18" s="61"/>
      <c r="E18" s="59"/>
    </row>
    <row r="19" spans="3:5" ht="14.45" x14ac:dyDescent="0.35">
      <c r="C19" s="27">
        <v>5</v>
      </c>
      <c r="D19" s="61"/>
      <c r="E19" s="59"/>
    </row>
    <row r="20" spans="3:5" ht="14.45" x14ac:dyDescent="0.35">
      <c r="C20" s="27">
        <v>6</v>
      </c>
      <c r="D20" s="61"/>
      <c r="E20" s="59"/>
    </row>
    <row r="21" spans="3:5" ht="14.45" x14ac:dyDescent="0.35">
      <c r="C21" s="27">
        <v>7</v>
      </c>
      <c r="D21" s="61"/>
      <c r="E21" s="59"/>
    </row>
    <row r="22" spans="3:5" ht="14.45" x14ac:dyDescent="0.35">
      <c r="C22" s="27">
        <v>8</v>
      </c>
      <c r="D22" s="61"/>
      <c r="E22" s="59"/>
    </row>
    <row r="23" spans="3:5" ht="14.45" x14ac:dyDescent="0.35">
      <c r="C23" s="27">
        <v>9</v>
      </c>
      <c r="D23" s="61"/>
      <c r="E23" s="59"/>
    </row>
    <row r="24" spans="3:5" ht="14.45" x14ac:dyDescent="0.35">
      <c r="C24" s="27">
        <v>10</v>
      </c>
      <c r="D24" s="61"/>
      <c r="E24" s="59"/>
    </row>
    <row r="25" spans="3:5" ht="14.45" x14ac:dyDescent="0.35">
      <c r="C25" s="27">
        <v>11</v>
      </c>
      <c r="D25" s="61"/>
      <c r="E25" s="59"/>
    </row>
    <row r="26" spans="3:5" ht="14.45" x14ac:dyDescent="0.35">
      <c r="C26" s="27">
        <v>12</v>
      </c>
      <c r="D26" s="61"/>
      <c r="E26" s="59"/>
    </row>
    <row r="27" spans="3:5" ht="14.45" x14ac:dyDescent="0.35">
      <c r="C27" s="27">
        <v>13</v>
      </c>
      <c r="D27" s="61"/>
      <c r="E27" s="59"/>
    </row>
    <row r="28" spans="3:5" ht="14.45" x14ac:dyDescent="0.35">
      <c r="C28" s="27">
        <v>14</v>
      </c>
      <c r="D28" s="61"/>
      <c r="E28" s="59"/>
    </row>
    <row r="29" spans="3:5" ht="14.45" x14ac:dyDescent="0.35">
      <c r="C29" s="27">
        <v>15</v>
      </c>
      <c r="D29" s="61"/>
      <c r="E29" s="59"/>
    </row>
  </sheetData>
  <sheetProtection algorithmName="SHA-512" hashValue="T1KbKx/E5NGPEqTooVf9V8Y0+1N8gR5nTH8CKIGgftgS4Jes+QHNmpi0YpEYhSBKiAOVcBOwcgELAgYUMI5iXw==" saltValue="Wa+0N9oiTxIjWDqsM6r66Q==" spinCount="100000" sheet="1" objects="1" scenarios="1" selectLockedCells="1"/>
  <mergeCells count="4">
    <mergeCell ref="C2:H2"/>
    <mergeCell ref="C7:F7"/>
    <mergeCell ref="C8:G8"/>
    <mergeCell ref="C12:H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3"/>
  <sheetViews>
    <sheetView showGridLines="0" workbookViewId="0">
      <selection activeCell="F6" sqref="F6:F9"/>
    </sheetView>
  </sheetViews>
  <sheetFormatPr defaultColWidth="8.7109375" defaultRowHeight="15" x14ac:dyDescent="0.25"/>
  <cols>
    <col min="1" max="1" width="8.7109375" style="37"/>
    <col min="2" max="2" width="7.28515625" style="37" bestFit="1" customWidth="1"/>
    <col min="3" max="3" width="7.28515625" style="37" hidden="1" customWidth="1"/>
    <col min="4" max="4" width="52.140625" style="37" bestFit="1" customWidth="1"/>
    <col min="5" max="5" width="24.7109375" style="37" customWidth="1"/>
    <col min="6" max="6" width="21.7109375" style="37" customWidth="1"/>
    <col min="7" max="7" width="20.140625" style="37" bestFit="1" customWidth="1"/>
    <col min="8" max="8" width="12.140625" style="37" customWidth="1"/>
    <col min="9" max="16384" width="8.7109375" style="37"/>
  </cols>
  <sheetData>
    <row r="2" spans="2:8" x14ac:dyDescent="0.25">
      <c r="D2" s="126" t="s">
        <v>48</v>
      </c>
      <c r="E2" s="126"/>
      <c r="F2" s="126"/>
      <c r="G2" s="126"/>
    </row>
    <row r="4" spans="2:8" ht="43.5" x14ac:dyDescent="0.35">
      <c r="B4" s="26" t="s">
        <v>0</v>
      </c>
      <c r="C4" s="26"/>
      <c r="D4" s="26" t="s">
        <v>1</v>
      </c>
      <c r="E4" s="26" t="s">
        <v>43</v>
      </c>
      <c r="F4" s="26" t="s">
        <v>44</v>
      </c>
      <c r="G4" s="26" t="s">
        <v>39</v>
      </c>
      <c r="H4" s="26" t="s">
        <v>40</v>
      </c>
    </row>
    <row r="5" spans="2:8" x14ac:dyDescent="0.25">
      <c r="B5" s="132">
        <v>1</v>
      </c>
      <c r="C5" s="27"/>
      <c r="D5" s="127" t="s">
        <v>49</v>
      </c>
      <c r="E5" s="127"/>
      <c r="F5" s="127"/>
      <c r="G5" s="127"/>
      <c r="H5" s="53"/>
    </row>
    <row r="6" spans="2:8" x14ac:dyDescent="0.25">
      <c r="B6" s="133"/>
      <c r="C6" s="27">
        <f>1/(1+0.1)^0</f>
        <v>1</v>
      </c>
      <c r="D6" s="28" t="s">
        <v>33</v>
      </c>
      <c r="E6" s="132">
        <v>1000</v>
      </c>
      <c r="F6" s="135"/>
      <c r="G6" s="56">
        <f>E6*F6</f>
        <v>0</v>
      </c>
      <c r="H6" s="56">
        <f>G6*$C6</f>
        <v>0</v>
      </c>
    </row>
    <row r="7" spans="2:8" x14ac:dyDescent="0.25">
      <c r="B7" s="133"/>
      <c r="C7" s="27">
        <f>1/(1+0.1)^1</f>
        <v>0.90909090909090906</v>
      </c>
      <c r="D7" s="28" t="s">
        <v>34</v>
      </c>
      <c r="E7" s="133"/>
      <c r="F7" s="136"/>
      <c r="G7" s="56">
        <f>E6*F6</f>
        <v>0</v>
      </c>
      <c r="H7" s="56">
        <f t="shared" ref="H7:H10" si="0">G7*$C7</f>
        <v>0</v>
      </c>
    </row>
    <row r="8" spans="2:8" x14ac:dyDescent="0.25">
      <c r="B8" s="133"/>
      <c r="C8" s="27">
        <f>1/(1+0.1)^2</f>
        <v>0.82644628099173545</v>
      </c>
      <c r="D8" s="28" t="s">
        <v>35</v>
      </c>
      <c r="E8" s="133"/>
      <c r="F8" s="137"/>
      <c r="G8" s="56">
        <f>E6*F6</f>
        <v>0</v>
      </c>
      <c r="H8" s="56">
        <f t="shared" si="0"/>
        <v>0</v>
      </c>
    </row>
    <row r="9" spans="2:8" x14ac:dyDescent="0.25">
      <c r="B9" s="133"/>
      <c r="C9" s="27">
        <f>1/(1+0.1)^3</f>
        <v>0.75131480090157754</v>
      </c>
      <c r="D9" s="28" t="s">
        <v>36</v>
      </c>
      <c r="E9" s="133"/>
      <c r="F9" s="38"/>
      <c r="G9" s="56">
        <f>E6*F9</f>
        <v>0</v>
      </c>
      <c r="H9" s="56">
        <f>G9*$C9</f>
        <v>0</v>
      </c>
    </row>
    <row r="10" spans="2:8" x14ac:dyDescent="0.25">
      <c r="B10" s="134"/>
      <c r="C10" s="27">
        <f>1/(1+0.1)^4</f>
        <v>0.68301345536507052</v>
      </c>
      <c r="D10" s="28" t="s">
        <v>37</v>
      </c>
      <c r="E10" s="134"/>
      <c r="F10" s="38"/>
      <c r="G10" s="56">
        <f>E6*F10</f>
        <v>0</v>
      </c>
      <c r="H10" s="56">
        <f t="shared" si="0"/>
        <v>0</v>
      </c>
    </row>
    <row r="11" spans="2:8" ht="14.45" customHeight="1" x14ac:dyDescent="0.35">
      <c r="B11" s="128" t="s">
        <v>41</v>
      </c>
      <c r="C11" s="128"/>
      <c r="D11" s="128"/>
      <c r="E11" s="128"/>
      <c r="F11" s="128"/>
      <c r="G11" s="57">
        <f>SUM(G6:G10)</f>
        <v>0</v>
      </c>
      <c r="H11" s="58"/>
    </row>
    <row r="12" spans="2:8" ht="14.45" customHeight="1" x14ac:dyDescent="0.35">
      <c r="B12" s="129" t="s">
        <v>42</v>
      </c>
      <c r="C12" s="130"/>
      <c r="D12" s="130"/>
      <c r="E12" s="130"/>
      <c r="F12" s="130"/>
      <c r="G12" s="131"/>
      <c r="H12" s="57">
        <f>SUM(H6:H10)</f>
        <v>0</v>
      </c>
    </row>
    <row r="13" spans="2:8" ht="14.45" x14ac:dyDescent="0.35">
      <c r="B13" s="17"/>
      <c r="C13" s="17"/>
      <c r="D13" s="19"/>
      <c r="E13" s="19"/>
      <c r="F13" s="29"/>
    </row>
  </sheetData>
  <sheetProtection algorithmName="SHA-512" hashValue="1mB5MxiRv4lQ/3JOfmVnz/mSG/Hns+DcVD0MO+g7NS7+fJqRSZft+a/AuCJd9ZMsS3+BQgD2WbiRN//shQC17Q==" saltValue="gKmL4hoxoqm4+3cHuc429g==" spinCount="100000" sheet="1" objects="1" scenarios="1" selectLockedCells="1"/>
  <mergeCells count="7">
    <mergeCell ref="D2:G2"/>
    <mergeCell ref="B5:B10"/>
    <mergeCell ref="D5:G5"/>
    <mergeCell ref="B11:F11"/>
    <mergeCell ref="B12:G12"/>
    <mergeCell ref="E6:E10"/>
    <mergeCell ref="F6:F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N34"/>
  <sheetViews>
    <sheetView showGridLines="0" zoomScale="54" workbookViewId="0">
      <selection activeCell="G5" sqref="G5:G7"/>
    </sheetView>
  </sheetViews>
  <sheetFormatPr defaultColWidth="8.7109375" defaultRowHeight="15" x14ac:dyDescent="0.25"/>
  <cols>
    <col min="1" max="2" width="8.7109375" style="37"/>
    <col min="3" max="3" width="0" style="37" hidden="1" customWidth="1"/>
    <col min="4" max="4" width="6" style="37" bestFit="1" customWidth="1"/>
    <col min="5" max="5" width="25.140625" style="37" customWidth="1"/>
    <col min="6" max="6" width="87.42578125" style="37" bestFit="1" customWidth="1"/>
    <col min="7" max="7" width="18.42578125" style="37" bestFit="1" customWidth="1"/>
    <col min="8" max="9" width="20.140625" style="37" customWidth="1"/>
    <col min="10" max="11" width="8.7109375" style="37"/>
    <col min="12" max="12" width="5.85546875" style="37" bestFit="1" customWidth="1"/>
    <col min="13" max="14" width="41.85546875" style="37" customWidth="1"/>
    <col min="15" max="16384" width="8.7109375" style="37"/>
  </cols>
  <sheetData>
    <row r="2" spans="3:14" x14ac:dyDescent="0.25">
      <c r="D2" s="138" t="s">
        <v>76</v>
      </c>
      <c r="E2" s="139"/>
      <c r="F2" s="139"/>
      <c r="G2" s="140"/>
      <c r="L2" s="138" t="s">
        <v>93</v>
      </c>
      <c r="M2" s="139"/>
      <c r="N2" s="140"/>
    </row>
    <row r="4" spans="3:14" ht="29.1" x14ac:dyDescent="0.35">
      <c r="D4" s="26" t="s">
        <v>50</v>
      </c>
      <c r="E4" s="26" t="s">
        <v>66</v>
      </c>
      <c r="F4" s="26" t="s">
        <v>1</v>
      </c>
      <c r="G4" s="26" t="s">
        <v>73</v>
      </c>
      <c r="L4" s="26" t="s">
        <v>50</v>
      </c>
      <c r="M4" s="34" t="s">
        <v>58</v>
      </c>
      <c r="N4" s="26" t="s">
        <v>101</v>
      </c>
    </row>
    <row r="5" spans="3:14" x14ac:dyDescent="0.25">
      <c r="D5" s="143">
        <v>1</v>
      </c>
      <c r="E5" s="28" t="s">
        <v>67</v>
      </c>
      <c r="F5" s="28" t="s">
        <v>77</v>
      </c>
      <c r="G5" s="59"/>
      <c r="L5" s="64">
        <v>1</v>
      </c>
      <c r="M5" s="67" t="s">
        <v>94</v>
      </c>
      <c r="N5" s="65"/>
    </row>
    <row r="6" spans="3:14" x14ac:dyDescent="0.25">
      <c r="D6" s="143"/>
      <c r="E6" s="28" t="s">
        <v>69</v>
      </c>
      <c r="F6" s="28" t="s">
        <v>78</v>
      </c>
      <c r="G6" s="59"/>
      <c r="L6" s="64">
        <v>2</v>
      </c>
      <c r="M6" s="67" t="s">
        <v>95</v>
      </c>
      <c r="N6" s="65"/>
    </row>
    <row r="7" spans="3:14" ht="30" x14ac:dyDescent="0.25">
      <c r="D7" s="143"/>
      <c r="E7" s="28" t="s">
        <v>71</v>
      </c>
      <c r="F7" s="28" t="s">
        <v>79</v>
      </c>
      <c r="G7" s="59"/>
      <c r="L7" s="64">
        <v>3</v>
      </c>
      <c r="M7" s="67" t="s">
        <v>96</v>
      </c>
      <c r="N7" s="65"/>
    </row>
    <row r="8" spans="3:14" ht="14.45" x14ac:dyDescent="0.35">
      <c r="L8" s="64">
        <v>4</v>
      </c>
      <c r="M8" s="67" t="s">
        <v>97</v>
      </c>
      <c r="N8" s="65"/>
    </row>
    <row r="9" spans="3:14" ht="14.45" x14ac:dyDescent="0.35">
      <c r="L9" s="64">
        <v>5</v>
      </c>
      <c r="M9" s="67" t="s">
        <v>89</v>
      </c>
      <c r="N9" s="65"/>
    </row>
    <row r="10" spans="3:14" x14ac:dyDescent="0.25">
      <c r="D10" s="126" t="s">
        <v>137</v>
      </c>
      <c r="E10" s="126"/>
      <c r="F10" s="126"/>
      <c r="G10" s="126"/>
      <c r="H10" s="126"/>
      <c r="I10" s="126"/>
      <c r="L10" s="28">
        <v>6</v>
      </c>
      <c r="M10" s="66"/>
      <c r="N10" s="59"/>
    </row>
    <row r="11" spans="3:14" ht="14.45" x14ac:dyDescent="0.35">
      <c r="L11" s="28">
        <v>7</v>
      </c>
      <c r="M11" s="63"/>
      <c r="N11" s="59"/>
    </row>
    <row r="12" spans="3:14" ht="43.5" x14ac:dyDescent="0.35">
      <c r="D12" s="26" t="s">
        <v>50</v>
      </c>
      <c r="E12" s="26" t="s">
        <v>66</v>
      </c>
      <c r="F12" s="26" t="s">
        <v>1</v>
      </c>
      <c r="G12" s="26" t="s">
        <v>74</v>
      </c>
      <c r="H12" s="26" t="s">
        <v>39</v>
      </c>
      <c r="I12" s="26" t="s">
        <v>40</v>
      </c>
      <c r="L12" s="28">
        <v>8</v>
      </c>
      <c r="M12" s="63"/>
      <c r="N12" s="59"/>
    </row>
    <row r="13" spans="3:14" ht="14.45" x14ac:dyDescent="0.35">
      <c r="D13" s="142" t="s">
        <v>60</v>
      </c>
      <c r="E13" s="142"/>
      <c r="F13" s="142"/>
      <c r="G13" s="142"/>
      <c r="H13" s="142"/>
      <c r="I13" s="142"/>
      <c r="L13" s="28">
        <v>9</v>
      </c>
      <c r="M13" s="63"/>
      <c r="N13" s="59"/>
    </row>
    <row r="14" spans="3:14" x14ac:dyDescent="0.25">
      <c r="C14" s="144">
        <f>1/(1+0.1)^0</f>
        <v>1</v>
      </c>
      <c r="D14" s="143">
        <v>1</v>
      </c>
      <c r="E14" s="28" t="s">
        <v>67</v>
      </c>
      <c r="F14" s="28" t="s">
        <v>77</v>
      </c>
      <c r="G14" s="27">
        <v>30</v>
      </c>
      <c r="H14" s="141">
        <f>G14*$G$5+G15*$G$6+G16*$G$7</f>
        <v>0</v>
      </c>
      <c r="I14" s="141">
        <f>H14*$C14</f>
        <v>0</v>
      </c>
      <c r="L14" s="28">
        <v>10</v>
      </c>
      <c r="M14" s="63"/>
      <c r="N14" s="59"/>
    </row>
    <row r="15" spans="3:14" x14ac:dyDescent="0.25">
      <c r="C15" s="144"/>
      <c r="D15" s="143"/>
      <c r="E15" s="28" t="s">
        <v>69</v>
      </c>
      <c r="F15" s="28" t="s">
        <v>78</v>
      </c>
      <c r="G15" s="27">
        <v>50</v>
      </c>
      <c r="H15" s="141"/>
      <c r="I15" s="141"/>
      <c r="L15" s="28">
        <v>11</v>
      </c>
      <c r="M15" s="63"/>
      <c r="N15" s="59"/>
    </row>
    <row r="16" spans="3:14" ht="30" x14ac:dyDescent="0.25">
      <c r="C16" s="144"/>
      <c r="D16" s="143"/>
      <c r="E16" s="28" t="s">
        <v>71</v>
      </c>
      <c r="F16" s="28" t="s">
        <v>79</v>
      </c>
      <c r="G16" s="27">
        <v>20</v>
      </c>
      <c r="H16" s="141"/>
      <c r="I16" s="141"/>
      <c r="L16" s="28">
        <v>12</v>
      </c>
      <c r="M16" s="63"/>
      <c r="N16" s="59"/>
    </row>
    <row r="17" spans="3:14" ht="14.45" x14ac:dyDescent="0.35">
      <c r="D17" s="142" t="s">
        <v>61</v>
      </c>
      <c r="E17" s="142"/>
      <c r="F17" s="142"/>
      <c r="G17" s="142"/>
      <c r="H17" s="142"/>
      <c r="I17" s="142"/>
      <c r="L17" s="28">
        <v>13</v>
      </c>
      <c r="M17" s="63"/>
      <c r="N17" s="59"/>
    </row>
    <row r="18" spans="3:14" x14ac:dyDescent="0.25">
      <c r="C18" s="144">
        <f>1/(1+0.1)^1</f>
        <v>0.90909090909090906</v>
      </c>
      <c r="D18" s="143">
        <v>2</v>
      </c>
      <c r="E18" s="28" t="s">
        <v>67</v>
      </c>
      <c r="F18" s="28" t="s">
        <v>77</v>
      </c>
      <c r="G18" s="27">
        <v>35</v>
      </c>
      <c r="H18" s="141">
        <f>G18*$G$5+G19*$G$6+G20*$G$7</f>
        <v>0</v>
      </c>
      <c r="I18" s="141">
        <f>H18*$C18</f>
        <v>0</v>
      </c>
      <c r="L18" s="28">
        <v>14</v>
      </c>
      <c r="M18" s="63"/>
      <c r="N18" s="59"/>
    </row>
    <row r="19" spans="3:14" x14ac:dyDescent="0.25">
      <c r="C19" s="144"/>
      <c r="D19" s="143"/>
      <c r="E19" s="28" t="s">
        <v>69</v>
      </c>
      <c r="F19" s="28" t="s">
        <v>78</v>
      </c>
      <c r="G19" s="27">
        <v>60</v>
      </c>
      <c r="H19" s="141"/>
      <c r="I19" s="141"/>
      <c r="L19" s="28">
        <v>15</v>
      </c>
      <c r="M19" s="63"/>
      <c r="N19" s="59"/>
    </row>
    <row r="20" spans="3:14" ht="30" x14ac:dyDescent="0.25">
      <c r="C20" s="144"/>
      <c r="D20" s="143"/>
      <c r="E20" s="28" t="s">
        <v>71</v>
      </c>
      <c r="F20" s="28" t="s">
        <v>79</v>
      </c>
      <c r="G20" s="27">
        <v>25</v>
      </c>
      <c r="H20" s="141"/>
      <c r="I20" s="141"/>
    </row>
    <row r="21" spans="3:14" ht="14.45" x14ac:dyDescent="0.35">
      <c r="D21" s="142" t="s">
        <v>62</v>
      </c>
      <c r="E21" s="142"/>
      <c r="F21" s="142"/>
      <c r="G21" s="142"/>
      <c r="H21" s="142"/>
      <c r="I21" s="142"/>
    </row>
    <row r="22" spans="3:14" x14ac:dyDescent="0.25">
      <c r="C22" s="144">
        <f>1/(1+0.1)^2</f>
        <v>0.82644628099173545</v>
      </c>
      <c r="D22" s="143">
        <v>3</v>
      </c>
      <c r="E22" s="28" t="s">
        <v>67</v>
      </c>
      <c r="F22" s="28" t="s">
        <v>77</v>
      </c>
      <c r="G22" s="27">
        <v>45</v>
      </c>
      <c r="H22" s="141">
        <f>G22*$G$5+G23*$G$6+G24*$G$7</f>
        <v>0</v>
      </c>
      <c r="I22" s="141">
        <f>H22*$C22</f>
        <v>0</v>
      </c>
    </row>
    <row r="23" spans="3:14" x14ac:dyDescent="0.25">
      <c r="C23" s="144"/>
      <c r="D23" s="143"/>
      <c r="E23" s="28" t="s">
        <v>69</v>
      </c>
      <c r="F23" s="28" t="s">
        <v>78</v>
      </c>
      <c r="G23" s="27">
        <v>70</v>
      </c>
      <c r="H23" s="141"/>
      <c r="I23" s="141"/>
    </row>
    <row r="24" spans="3:14" ht="30" x14ac:dyDescent="0.25">
      <c r="C24" s="144"/>
      <c r="D24" s="143"/>
      <c r="E24" s="28" t="s">
        <v>71</v>
      </c>
      <c r="F24" s="28" t="s">
        <v>79</v>
      </c>
      <c r="G24" s="27">
        <v>30</v>
      </c>
      <c r="H24" s="141"/>
      <c r="I24" s="141"/>
    </row>
    <row r="25" spans="3:14" ht="14.45" x14ac:dyDescent="0.35">
      <c r="D25" s="142" t="s">
        <v>63</v>
      </c>
      <c r="E25" s="142"/>
      <c r="F25" s="142"/>
      <c r="G25" s="142"/>
      <c r="H25" s="142"/>
      <c r="I25" s="142"/>
    </row>
    <row r="26" spans="3:14" x14ac:dyDescent="0.25">
      <c r="C26" s="144">
        <f>1/(1+0.1)^3</f>
        <v>0.75131480090157754</v>
      </c>
      <c r="D26" s="143">
        <v>4</v>
      </c>
      <c r="E26" s="28" t="s">
        <v>67</v>
      </c>
      <c r="F26" s="28" t="s">
        <v>77</v>
      </c>
      <c r="G26" s="27">
        <v>50</v>
      </c>
      <c r="H26" s="141">
        <f>G26*$G$5+G27*$G$6+G28*$G$7</f>
        <v>0</v>
      </c>
      <c r="I26" s="141">
        <f>H26*$C26</f>
        <v>0</v>
      </c>
    </row>
    <row r="27" spans="3:14" x14ac:dyDescent="0.25">
      <c r="C27" s="144"/>
      <c r="D27" s="143"/>
      <c r="E27" s="28" t="s">
        <v>69</v>
      </c>
      <c r="F27" s="28" t="s">
        <v>78</v>
      </c>
      <c r="G27" s="27">
        <v>90</v>
      </c>
      <c r="H27" s="141"/>
      <c r="I27" s="141"/>
    </row>
    <row r="28" spans="3:14" ht="30" x14ac:dyDescent="0.25">
      <c r="C28" s="144"/>
      <c r="D28" s="143"/>
      <c r="E28" s="28" t="s">
        <v>71</v>
      </c>
      <c r="F28" s="28" t="s">
        <v>79</v>
      </c>
      <c r="G28" s="27">
        <v>35</v>
      </c>
      <c r="H28" s="141"/>
      <c r="I28" s="141"/>
    </row>
    <row r="29" spans="3:14" ht="14.45" x14ac:dyDescent="0.35">
      <c r="D29" s="142" t="s">
        <v>64</v>
      </c>
      <c r="E29" s="142"/>
      <c r="F29" s="142"/>
      <c r="G29" s="142"/>
      <c r="H29" s="142"/>
      <c r="I29" s="142"/>
    </row>
    <row r="30" spans="3:14" x14ac:dyDescent="0.25">
      <c r="C30" s="144">
        <f>1/(1+0.1)^4</f>
        <v>0.68301345536507052</v>
      </c>
      <c r="D30" s="143">
        <v>5</v>
      </c>
      <c r="E30" s="28" t="s">
        <v>67</v>
      </c>
      <c r="F30" s="28" t="s">
        <v>77</v>
      </c>
      <c r="G30" s="27">
        <v>60</v>
      </c>
      <c r="H30" s="141">
        <f>G30*$G$5+G31*$G$6+G32*$G$7</f>
        <v>0</v>
      </c>
      <c r="I30" s="141">
        <f>H30*$C30</f>
        <v>0</v>
      </c>
    </row>
    <row r="31" spans="3:14" x14ac:dyDescent="0.25">
      <c r="C31" s="144"/>
      <c r="D31" s="143"/>
      <c r="E31" s="28" t="s">
        <v>69</v>
      </c>
      <c r="F31" s="28" t="s">
        <v>78</v>
      </c>
      <c r="G31" s="27">
        <v>100</v>
      </c>
      <c r="H31" s="141"/>
      <c r="I31" s="141"/>
    </row>
    <row r="32" spans="3:14" ht="30" x14ac:dyDescent="0.25">
      <c r="C32" s="144"/>
      <c r="D32" s="143"/>
      <c r="E32" s="28" t="s">
        <v>71</v>
      </c>
      <c r="F32" s="28" t="s">
        <v>79</v>
      </c>
      <c r="G32" s="27">
        <v>40</v>
      </c>
      <c r="H32" s="141"/>
      <c r="I32" s="141"/>
    </row>
    <row r="33" spans="4:9" ht="14.45" x14ac:dyDescent="0.35">
      <c r="D33" s="128" t="s">
        <v>38</v>
      </c>
      <c r="E33" s="128"/>
      <c r="F33" s="128"/>
      <c r="G33" s="128"/>
      <c r="H33" s="33">
        <f>SUM(H14,H18,H22,H26,H30)</f>
        <v>0</v>
      </c>
      <c r="I33" s="58"/>
    </row>
    <row r="34" spans="4:9" ht="14.45" x14ac:dyDescent="0.35">
      <c r="D34" s="128" t="s">
        <v>42</v>
      </c>
      <c r="E34" s="128"/>
      <c r="F34" s="128"/>
      <c r="G34" s="128"/>
      <c r="H34" s="128"/>
      <c r="I34" s="33">
        <f>SUM(I14,I18,I22,I26,I30)</f>
        <v>0</v>
      </c>
    </row>
  </sheetData>
  <sheetProtection algorithmName="SHA-512" hashValue="a6G2G+NEtreDM+sDRvBw1b7JeaB3Dmf2zbx0Of9Lx8voofcIIrLgIih4lfNjQLJjJHAinkpxO010e+wEQslS1Q==" saltValue="XJ2ncHJGxJl9T0T1vivh9w==" spinCount="100000" sheet="1" selectLockedCells="1"/>
  <mergeCells count="31">
    <mergeCell ref="C14:C16"/>
    <mergeCell ref="D14:D16"/>
    <mergeCell ref="H14:H16"/>
    <mergeCell ref="I14:I16"/>
    <mergeCell ref="D25:I25"/>
    <mergeCell ref="D21:I21"/>
    <mergeCell ref="C22:C24"/>
    <mergeCell ref="D22:D24"/>
    <mergeCell ref="H22:H24"/>
    <mergeCell ref="I22:I24"/>
    <mergeCell ref="D2:G2"/>
    <mergeCell ref="D5:D7"/>
    <mergeCell ref="D10:I10"/>
    <mergeCell ref="D13:I13"/>
    <mergeCell ref="I18:I20"/>
    <mergeCell ref="L2:N2"/>
    <mergeCell ref="D34:H34"/>
    <mergeCell ref="D29:I29"/>
    <mergeCell ref="C30:C32"/>
    <mergeCell ref="D30:D32"/>
    <mergeCell ref="H30:H32"/>
    <mergeCell ref="I30:I32"/>
    <mergeCell ref="D33:G33"/>
    <mergeCell ref="C26:C28"/>
    <mergeCell ref="D26:D28"/>
    <mergeCell ref="H26:H28"/>
    <mergeCell ref="I26:I28"/>
    <mergeCell ref="D17:I17"/>
    <mergeCell ref="C18:C20"/>
    <mergeCell ref="D18:D20"/>
    <mergeCell ref="H18:H2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6E11ED88E11644986E66A8C3C36C27" ma:contentTypeVersion="13" ma:contentTypeDescription="Create a new document." ma:contentTypeScope="" ma:versionID="1719d36be16b6fdf89184b3d80614139">
  <xsd:schema xmlns:xsd="http://www.w3.org/2001/XMLSchema" xmlns:xs="http://www.w3.org/2001/XMLSchema" xmlns:p="http://schemas.microsoft.com/office/2006/metadata/properties" xmlns:ns2="13196017-9888-405c-ac7a-144bf0b8357e" xmlns:ns3="759c0240-9833-4585-afef-72781b80b976" targetNamespace="http://schemas.microsoft.com/office/2006/metadata/properties" ma:root="true" ma:fieldsID="e117d65e1ee9d536e0a768427a5394fc" ns2:_="" ns3:_="">
    <xsd:import namespace="13196017-9888-405c-ac7a-144bf0b8357e"/>
    <xsd:import namespace="759c0240-9833-4585-afef-72781b80b97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196017-9888-405c-ac7a-144bf0b835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c1edaf98-933d-48b7-9af8-6bdbb703d060"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9c0240-9833-4585-afef-72781b80b976"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ee49297-3310-4cfa-9752-529a0ba74a91}" ma:internalName="TaxCatchAll" ma:showField="CatchAllData" ma:web="759c0240-9833-4585-afef-72781b80b97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59c0240-9833-4585-afef-72781b80b976" xsi:nil="true"/>
    <lcf76f155ced4ddcb4097134ff3c332f xmlns="13196017-9888-405c-ac7a-144bf0b8357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D77B2E-76EB-49F4-9C61-6654C73185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196017-9888-405c-ac7a-144bf0b8357e"/>
    <ds:schemaRef ds:uri="759c0240-9833-4585-afef-72781b80b9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751AA8-8C21-4E07-95C1-67521295257D}">
  <ds:schemaRefs>
    <ds:schemaRef ds:uri="http://schemas.microsoft.com/office/2006/metadata/properties"/>
    <ds:schemaRef ds:uri="http://schemas.microsoft.com/office/infopath/2007/PartnerControls"/>
    <ds:schemaRef ds:uri="759c0240-9833-4585-afef-72781b80b976"/>
    <ds:schemaRef ds:uri="13196017-9888-405c-ac7a-144bf0b8357e"/>
  </ds:schemaRefs>
</ds:datastoreItem>
</file>

<file path=customXml/itemProps3.xml><?xml version="1.0" encoding="utf-8"?>
<ds:datastoreItem xmlns:ds="http://schemas.openxmlformats.org/officeDocument/2006/customXml" ds:itemID="{AA4CD0C7-3753-4989-898E-4231A6746C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Instructions</vt:lpstr>
      <vt:lpstr>Cost Summary</vt:lpstr>
      <vt:lpstr>Table 1 - CM License</vt:lpstr>
      <vt:lpstr>Table 2 - CM Managed Services</vt:lpstr>
      <vt:lpstr>Table 3 - AM License</vt:lpstr>
      <vt:lpstr>Table 4 - AM FTE Cost</vt:lpstr>
      <vt:lpstr>Table 5 - AM CR Cost</vt:lpstr>
      <vt:lpstr>Table 6 - AB License</vt:lpstr>
      <vt:lpstr>Table 7 - AB Managed Services</vt:lpstr>
      <vt:lpstr>Table 8 - CA FTE Cost</vt:lpstr>
      <vt:lpstr>Table 9 - CA CR Cost</vt:lpstr>
      <vt:lpstr>Table 10 - Tokenization License</vt:lpstr>
      <vt:lpstr>Table 11 - Tokenization FTE</vt:lpstr>
      <vt:lpstr>Table 12 - Tokenization HW</vt:lpstr>
      <vt:lpstr>Table 13 - Tokenization ATS</vt:lpstr>
      <vt:lpstr>Table 14 - Integration Cost</vt:lpstr>
      <vt:lpstr>Table 15 - Integration CR Cost</vt:lpstr>
    </vt:vector>
  </TitlesOfParts>
  <Company>BCG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Dey, Anwesha</dc:creator>
  <cp:lastModifiedBy>diwakar.shrimali</cp:lastModifiedBy>
  <dcterms:created xsi:type="dcterms:W3CDTF">2024-05-15T14:23:50Z</dcterms:created>
  <dcterms:modified xsi:type="dcterms:W3CDTF">2024-07-17T12:15:44Z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5c4f4-7a29-4385-b7a5-afbe2154ae6f_Enabled">
    <vt:lpwstr>true</vt:lpwstr>
  </property>
  <property fmtid="{D5CDD505-2E9C-101B-9397-08002B2CF9AE}" pid="3" name="MSIP_Label_b0d5c4f4-7a29-4385-b7a5-afbe2154ae6f_SetDate">
    <vt:lpwstr>2024-05-15T14:33:20Z</vt:lpwstr>
  </property>
  <property fmtid="{D5CDD505-2E9C-101B-9397-08002B2CF9AE}" pid="4" name="MSIP_Label_b0d5c4f4-7a29-4385-b7a5-afbe2154ae6f_Method">
    <vt:lpwstr>Standard</vt:lpwstr>
  </property>
  <property fmtid="{D5CDD505-2E9C-101B-9397-08002B2CF9AE}" pid="5" name="MSIP_Label_b0d5c4f4-7a29-4385-b7a5-afbe2154ae6f_Name">
    <vt:lpwstr>Confidential</vt:lpwstr>
  </property>
  <property fmtid="{D5CDD505-2E9C-101B-9397-08002B2CF9AE}" pid="6" name="MSIP_Label_b0d5c4f4-7a29-4385-b7a5-afbe2154ae6f_SiteId">
    <vt:lpwstr>2dfb2f0b-4d21-4268-9559-72926144c918</vt:lpwstr>
  </property>
  <property fmtid="{D5CDD505-2E9C-101B-9397-08002B2CF9AE}" pid="7" name="MSIP_Label_b0d5c4f4-7a29-4385-b7a5-afbe2154ae6f_ActionId">
    <vt:lpwstr>c337d26f-0b5b-4bf2-beb8-cb424e0308b4</vt:lpwstr>
  </property>
  <property fmtid="{D5CDD505-2E9C-101B-9397-08002B2CF9AE}" pid="8" name="MSIP_Label_b0d5c4f4-7a29-4385-b7a5-afbe2154ae6f_ContentBits">
    <vt:lpwstr>0</vt:lpwstr>
  </property>
  <property fmtid="{D5CDD505-2E9C-101B-9397-08002B2CF9AE}" pid="9" name="ContentTypeId">
    <vt:lpwstr>0x010100526E11ED88E11644986E66A8C3C36C27</vt:lpwstr>
  </property>
  <property fmtid="{D5CDD505-2E9C-101B-9397-08002B2CF9AE}" pid="10" name="MediaServiceImageTags">
    <vt:lpwstr/>
  </property>
</Properties>
</file>