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T\Printer Scanner RFP 2024\RFP Documents\"/>
    </mc:Choice>
  </mc:AlternateContent>
  <bookViews>
    <workbookView xWindow="90" yWindow="90" windowWidth="15180" windowHeight="8940"/>
  </bookViews>
  <sheets>
    <sheet name="Start" sheetId="1" r:id="rId1"/>
    <sheet name="Part-I" sheetId="3" r:id="rId2"/>
    <sheet name="Part-II" sheetId="7" r:id="rId3"/>
    <sheet name="Buyback" sheetId="5" r:id="rId4"/>
  </sheets>
  <definedNames>
    <definedName name="_xlnm.Print_Area" localSheetId="3">Buyback!$A$1:$N$28</definedName>
    <definedName name="_xlnm.Print_Area" localSheetId="1">'Part-I'!$A$1:$T$21</definedName>
    <definedName name="_xlnm.Print_Area" localSheetId="0">Start!$A$1:$L$26</definedName>
  </definedNames>
  <calcPr calcId="152511"/>
</workbook>
</file>

<file path=xl/calcChain.xml><?xml version="1.0" encoding="utf-8"?>
<calcChain xmlns="http://schemas.openxmlformats.org/spreadsheetml/2006/main">
  <c r="N11" i="5" l="1"/>
  <c r="K11" i="5"/>
  <c r="N10" i="5"/>
  <c r="K10" i="5"/>
  <c r="N9" i="5"/>
  <c r="K9" i="5"/>
  <c r="N8" i="5"/>
  <c r="K8" i="5"/>
  <c r="N7" i="5"/>
  <c r="N12" i="5" s="1"/>
  <c r="K7" i="5"/>
  <c r="A3" i="5"/>
  <c r="A2" i="5"/>
  <c r="A1" i="5"/>
  <c r="E10" i="7"/>
  <c r="M10" i="7" s="1"/>
  <c r="E9" i="7"/>
  <c r="M9" i="7" s="1"/>
  <c r="E8" i="7"/>
  <c r="M8" i="7" s="1"/>
  <c r="M11" i="7" s="1"/>
  <c r="E11" i="7" s="1"/>
  <c r="A3" i="7"/>
  <c r="A2" i="7"/>
  <c r="A1" i="7"/>
  <c r="R15" i="3"/>
  <c r="O15" i="3"/>
  <c r="S15" i="3" s="1"/>
  <c r="T15" i="3" s="1"/>
  <c r="W15" i="3" s="1"/>
  <c r="L15" i="3"/>
  <c r="S14" i="3"/>
  <c r="T14" i="3" s="1"/>
  <c r="R14" i="3"/>
  <c r="O14" i="3"/>
  <c r="L14" i="3"/>
  <c r="R13" i="3"/>
  <c r="O13" i="3"/>
  <c r="S13" i="3" s="1"/>
  <c r="T13" i="3" s="1"/>
  <c r="W13" i="3" s="1"/>
  <c r="L13" i="3"/>
  <c r="S12" i="3"/>
  <c r="T12" i="3" s="1"/>
  <c r="W12" i="3" s="1"/>
  <c r="R12" i="3"/>
  <c r="O12" i="3"/>
  <c r="L12" i="3"/>
  <c r="R11" i="3"/>
  <c r="O11" i="3"/>
  <c r="S11" i="3" s="1"/>
  <c r="T11" i="3" s="1"/>
  <c r="W11" i="3" s="1"/>
  <c r="L11" i="3"/>
  <c r="R10" i="3"/>
  <c r="O10" i="3"/>
  <c r="S10" i="3" s="1"/>
  <c r="T10" i="3" s="1"/>
  <c r="L10" i="3"/>
  <c r="R9" i="3"/>
  <c r="O9" i="3"/>
  <c r="S9" i="3" s="1"/>
  <c r="T9" i="3" s="1"/>
  <c r="W9" i="3" s="1"/>
  <c r="L9" i="3"/>
  <c r="S8" i="3"/>
  <c r="T8" i="3" s="1"/>
  <c r="R8" i="3"/>
  <c r="O8" i="3"/>
  <c r="L8" i="3"/>
  <c r="S7" i="3"/>
  <c r="T7" i="3" s="1"/>
  <c r="W7" i="3" s="1"/>
  <c r="W16" i="3" s="1"/>
  <c r="T16" i="3" s="1"/>
  <c r="R7" i="3"/>
  <c r="O7" i="3"/>
  <c r="L7" i="3"/>
  <c r="A3" i="3"/>
  <c r="A2" i="3"/>
  <c r="A1" i="3"/>
</calcChain>
</file>

<file path=xl/sharedStrings.xml><?xml version="1.0" encoding="utf-8"?>
<sst xmlns="http://schemas.openxmlformats.org/spreadsheetml/2006/main" count="102" uniqueCount="86">
  <si>
    <t>Address</t>
  </si>
  <si>
    <t>Email Id</t>
  </si>
  <si>
    <t>Date:</t>
  </si>
  <si>
    <t>ITEM</t>
  </si>
  <si>
    <t>Quantity</t>
  </si>
  <si>
    <t>Total</t>
  </si>
  <si>
    <t>Model</t>
  </si>
  <si>
    <t>Grand Total</t>
  </si>
  <si>
    <t>Signature of Vendor/Vendor's Representative</t>
  </si>
  <si>
    <t>TOTAL</t>
  </si>
  <si>
    <t>It is therefore mandatory that the unit rate for all items should be submitted.</t>
  </si>
  <si>
    <t>Base Rate</t>
  </si>
  <si>
    <t>UNIT RATE
(B)</t>
  </si>
  <si>
    <t>3D-2</t>
  </si>
  <si>
    <t>3D-4</t>
  </si>
  <si>
    <t>4A</t>
  </si>
  <si>
    <t>4B</t>
  </si>
  <si>
    <t>Laser/Inkjet</t>
  </si>
  <si>
    <t>Sr. No.</t>
  </si>
  <si>
    <t>Rate</t>
  </si>
  <si>
    <t>Part-2.1</t>
  </si>
  <si>
    <t>Part-2.2</t>
  </si>
  <si>
    <t>Part-2.3</t>
  </si>
  <si>
    <t>MFP- Logic Card ( For the Model Quoted)</t>
  </si>
  <si>
    <t>MFP- Fuser Assembly ( For the Model Quoted)</t>
  </si>
  <si>
    <t>Stand alone Laser Printer- Fuser Assembly ( For the Model Quoted)</t>
  </si>
  <si>
    <t>NZ</t>
  </si>
  <si>
    <t>NCZ</t>
  </si>
  <si>
    <t>CZ</t>
  </si>
  <si>
    <t>EZ</t>
  </si>
  <si>
    <t>SCZ</t>
  </si>
  <si>
    <t>SZ</t>
  </si>
  <si>
    <t>WZ</t>
  </si>
  <si>
    <t>ECZ</t>
  </si>
  <si>
    <t>CO</t>
  </si>
  <si>
    <t>3N-1</t>
  </si>
  <si>
    <t>SPECIFICATIONS FOR HARDWARE ITEMS FOR   2017-18</t>
  </si>
  <si>
    <t>3C-1A</t>
  </si>
  <si>
    <t>Bidder Name</t>
  </si>
  <si>
    <t xml:space="preserve">Date: </t>
  </si>
  <si>
    <t>Mono Laser/ Inkjet-Inktank Auto-Duplex Printer</t>
  </si>
  <si>
    <t>Mono Laser/ Inkjet-Inktank Network Printer</t>
  </si>
  <si>
    <t>Colour Laser/ Inkjet-Inktank MFP</t>
  </si>
  <si>
    <t>Flat bed Scanner</t>
  </si>
  <si>
    <t>Category</t>
  </si>
  <si>
    <t>Description of Hardware</t>
  </si>
  <si>
    <t>Quantities</t>
  </si>
  <si>
    <t>Contact/ Mobile Number</t>
  </si>
  <si>
    <t>TOTAL (A x B)</t>
  </si>
  <si>
    <t>Mono MFP</t>
  </si>
  <si>
    <t>Colour MFP</t>
  </si>
  <si>
    <t>Scanner - Flatbed</t>
  </si>
  <si>
    <t>Scanner with ADF</t>
  </si>
  <si>
    <t xml:space="preserve">The above buyback quantities are tentative &amp; meant to arrive at the L1 vendor. </t>
  </si>
  <si>
    <t>The exact quantities will be indicated by the Zones to the vendor at a later stage.</t>
  </si>
  <si>
    <t>exactly with soft copy that is being submitted.</t>
  </si>
  <si>
    <t>This is to certify that no correction / modifications have been done soft copy and this hard copy matches</t>
  </si>
  <si>
    <t>4C</t>
  </si>
  <si>
    <t>Bid for Supply, Installation and Servicing of Laser/ Inkjet Printers, MFPs, Scanners
RFP Ref: LIC/CO/IT-BPR/HW/2024-25/05 Dated: 18.10.2024</t>
  </si>
  <si>
    <t>Annexure-Commercial</t>
  </si>
  <si>
    <t>Heavy Duty Scanner</t>
  </si>
  <si>
    <t xml:space="preserve">                   Signature of Vendor's Representative</t>
  </si>
  <si>
    <t>1.</t>
  </si>
  <si>
    <t>2.</t>
  </si>
  <si>
    <t>3.</t>
  </si>
  <si>
    <t>All Quotes needs to be in numbers with no decimal points.</t>
  </si>
  <si>
    <t>Reference may be made to the technical specifications.</t>
  </si>
  <si>
    <t xml:space="preserve">                               Instructions</t>
  </si>
  <si>
    <t>Bidder Has to compulsorily quote for all items.</t>
  </si>
  <si>
    <t>3C-1A (CO)</t>
  </si>
  <si>
    <t>3N-1 (CO)</t>
  </si>
  <si>
    <t>Mono Laser Auto-Duplex Printer (For CO)</t>
  </si>
  <si>
    <t>Mono Laser Network Printer (For CO)</t>
  </si>
  <si>
    <t>Unit Cost</t>
  </si>
  <si>
    <t>Total Cost</t>
  </si>
  <si>
    <t>L1 Model Unit Cost</t>
  </si>
  <si>
    <t>L1 Model Total Cost</t>
  </si>
  <si>
    <t>Option I</t>
  </si>
  <si>
    <t>Option II</t>
  </si>
  <si>
    <t>Mono Laser/ Inkjet-Inktank MFP</t>
  </si>
  <si>
    <t xml:space="preserve"> Signature of Vendor's Representative</t>
  </si>
  <si>
    <t xml:space="preserve">       Signature of Vendor's Representative</t>
  </si>
  <si>
    <t>Part-I</t>
  </si>
  <si>
    <t>Part-II</t>
  </si>
  <si>
    <t>Buy-back</t>
  </si>
  <si>
    <t>Total
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</si>
</sst>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Bookman Old Style"/>
      <family val="1"/>
    </font>
    <font>
      <b/>
      <u/>
      <sz val="12"/>
      <name val="Bookman Old Style"/>
      <family val="1"/>
    </font>
    <font>
      <b/>
      <sz val="11"/>
      <name val="Bookman Old Style"/>
      <family val="1"/>
    </font>
    <font>
      <b/>
      <sz val="10"/>
      <name val="Bookman Old Style"/>
      <family val="1"/>
    </font>
    <font>
      <sz val="12"/>
      <name val="Bookman Old Style"/>
      <family val="1"/>
    </font>
    <font>
      <sz val="10"/>
      <color indexed="8"/>
      <name val="Bookman Old Style"/>
      <family val="1"/>
    </font>
    <font>
      <sz val="11"/>
      <name val="Bookman Old Style"/>
      <family val="1"/>
    </font>
    <font>
      <b/>
      <u/>
      <sz val="11"/>
      <name val="Bookman Old Style"/>
      <family val="1"/>
    </font>
    <font>
      <sz val="11"/>
      <color indexed="8"/>
      <name val="Bookman Old Style"/>
      <family val="1"/>
    </font>
    <font>
      <u/>
      <sz val="10"/>
      <color indexed="12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rgb="FF000000"/>
      <name val="Bookman Old Style"/>
      <family val="1"/>
    </font>
    <font>
      <sz val="10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>
      <protection locked="0"/>
    </xf>
    <xf numFmtId="0" fontId="19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11" fillId="3" borderId="0" xfId="0" applyFont="1" applyFill="1" applyBorder="1" applyAlignment="1" applyProtection="1">
      <alignment vertical="top" wrapText="1"/>
    </xf>
    <xf numFmtId="0" fontId="6" fillId="2" borderId="31" xfId="0" applyFont="1" applyFill="1" applyBorder="1" applyAlignment="1" applyProtection="1">
      <alignment horizontal="right" vertical="top" wrapText="1"/>
    </xf>
    <xf numFmtId="0" fontId="6" fillId="2" borderId="30" xfId="0" applyFont="1" applyFill="1" applyBorder="1" applyAlignment="1" applyProtection="1">
      <alignment horizontal="right" vertical="top" wrapText="1"/>
    </xf>
    <xf numFmtId="0" fontId="6" fillId="2" borderId="29" xfId="0" applyFont="1" applyFill="1" applyBorder="1" applyAlignment="1" applyProtection="1">
      <alignment vertical="top" wrapText="1"/>
    </xf>
    <xf numFmtId="0" fontId="6" fillId="2" borderId="28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5" fillId="3" borderId="27" xfId="0" applyFont="1" applyFill="1" applyBorder="1" applyAlignment="1" applyProtection="1">
      <alignment horizontal="left" vertical="top"/>
    </xf>
    <xf numFmtId="0" fontId="5" fillId="3" borderId="26" xfId="0" applyFont="1" applyFill="1" applyBorder="1" applyAlignment="1" applyProtection="1">
      <alignment horizontal="left" vertical="top"/>
    </xf>
    <xf numFmtId="0" fontId="5" fillId="3" borderId="25" xfId="0" applyFont="1" applyFill="1" applyBorder="1" applyAlignment="1" applyProtection="1">
      <alignment horizontal="left" vertical="top"/>
    </xf>
    <xf numFmtId="0" fontId="8" fillId="5" borderId="20" xfId="0" applyFont="1" applyFill="1" applyBorder="1" applyAlignment="1" applyProtection="1">
      <alignment horizontal="center" vertical="top"/>
      <protection locked="0"/>
    </xf>
    <xf numFmtId="0" fontId="8" fillId="5" borderId="24" xfId="0" applyFont="1" applyFill="1" applyBorder="1" applyAlignment="1" applyProtection="1">
      <alignment horizontal="center" vertical="top"/>
      <protection locked="0"/>
    </xf>
    <xf numFmtId="0" fontId="8" fillId="5" borderId="19" xfId="0" applyFont="1" applyFill="1" applyBorder="1" applyAlignment="1" applyProtection="1">
      <alignment horizontal="center" vertical="top"/>
      <protection locked="0"/>
    </xf>
    <xf numFmtId="0" fontId="14" fillId="0" borderId="0" xfId="0" applyFont="1" applyBorder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vertical="top" wrapText="1"/>
    </xf>
    <xf numFmtId="0" fontId="14" fillId="0" borderId="0" xfId="0" applyFont="1" applyAlignment="1">
      <alignment vertical="top"/>
    </xf>
    <xf numFmtId="0" fontId="7" fillId="2" borderId="1" xfId="0" applyFont="1" applyFill="1" applyBorder="1" applyAlignment="1" applyProtection="1">
      <alignment horizontal="center" vertical="top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 applyProtection="1">
      <alignment vertical="top"/>
      <protection hidden="1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vertical="top"/>
    </xf>
    <xf numFmtId="1" fontId="10" fillId="0" borderId="0" xfId="0" applyNumberFormat="1" applyFont="1" applyBorder="1" applyAlignment="1" applyProtection="1">
      <alignment vertical="top"/>
    </xf>
    <xf numFmtId="164" fontId="14" fillId="0" borderId="0" xfId="0" applyNumberFormat="1" applyFont="1" applyAlignment="1" applyProtection="1">
      <alignment horizontal="left" vertical="top"/>
    </xf>
    <xf numFmtId="1" fontId="14" fillId="0" borderId="0" xfId="0" applyNumberFormat="1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0" borderId="0" xfId="0" applyFont="1" applyAlignment="1" applyProtection="1">
      <alignment vertical="top"/>
    </xf>
    <xf numFmtId="0" fontId="11" fillId="3" borderId="0" xfId="0" applyFont="1" applyFill="1" applyBorder="1" applyAlignment="1" applyProtection="1">
      <alignment vertical="top"/>
    </xf>
    <xf numFmtId="0" fontId="6" fillId="2" borderId="5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3" borderId="7" xfId="0" applyFont="1" applyFill="1" applyBorder="1" applyAlignment="1" applyProtection="1">
      <alignment vertical="top" wrapText="1"/>
    </xf>
    <xf numFmtId="0" fontId="5" fillId="3" borderId="0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vertical="top" wrapText="1"/>
    </xf>
    <xf numFmtId="0" fontId="13" fillId="3" borderId="0" xfId="1" applyFont="1" applyFill="1" applyBorder="1" applyAlignment="1" applyProtection="1">
      <alignment vertical="top"/>
    </xf>
    <xf numFmtId="0" fontId="14" fillId="0" borderId="9" xfId="0" applyFont="1" applyFill="1" applyBorder="1" applyAlignment="1">
      <alignment vertical="top"/>
    </xf>
    <xf numFmtId="0" fontId="14" fillId="0" borderId="3" xfId="0" applyFont="1" applyFill="1" applyBorder="1" applyAlignment="1">
      <alignment vertical="top"/>
    </xf>
    <xf numFmtId="0" fontId="14" fillId="0" borderId="10" xfId="0" applyFont="1" applyFill="1" applyBorder="1" applyAlignment="1">
      <alignment vertical="top"/>
    </xf>
    <xf numFmtId="0" fontId="14" fillId="0" borderId="11" xfId="0" applyFont="1" applyFill="1" applyBorder="1" applyAlignment="1">
      <alignment vertical="top"/>
    </xf>
    <xf numFmtId="1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4" fillId="0" borderId="12" xfId="0" applyFont="1" applyFill="1" applyBorder="1" applyAlignment="1">
      <alignment vertical="top"/>
    </xf>
    <xf numFmtId="0" fontId="14" fillId="0" borderId="13" xfId="0" applyFont="1" applyFill="1" applyBorder="1" applyAlignment="1">
      <alignment vertical="top"/>
    </xf>
    <xf numFmtId="164" fontId="14" fillId="0" borderId="0" xfId="0" applyNumberFormat="1" applyFont="1" applyAlignment="1" applyProtection="1">
      <alignment horizontal="left"/>
    </xf>
    <xf numFmtId="0" fontId="6" fillId="2" borderId="14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vertical="top"/>
    </xf>
    <xf numFmtId="0" fontId="6" fillId="2" borderId="15" xfId="0" applyFont="1" applyFill="1" applyBorder="1" applyAlignment="1" applyProtection="1">
      <alignment vertical="top"/>
    </xf>
    <xf numFmtId="0" fontId="14" fillId="0" borderId="2" xfId="0" applyFont="1" applyBorder="1" applyAlignment="1" applyProtection="1">
      <alignment vertical="top"/>
    </xf>
    <xf numFmtId="1" fontId="14" fillId="0" borderId="3" xfId="0" applyNumberFormat="1" applyFont="1" applyBorder="1" applyAlignment="1" applyProtection="1">
      <alignment vertical="top"/>
      <protection hidden="1"/>
    </xf>
    <xf numFmtId="0" fontId="10" fillId="0" borderId="10" xfId="0" applyFont="1" applyBorder="1" applyAlignment="1" applyProtection="1">
      <alignment vertical="top"/>
      <protection hidden="1"/>
    </xf>
    <xf numFmtId="0" fontId="14" fillId="0" borderId="4" xfId="0" applyFont="1" applyBorder="1" applyAlignment="1" applyProtection="1">
      <alignment vertical="top"/>
    </xf>
    <xf numFmtId="0" fontId="14" fillId="0" borderId="4" xfId="0" applyFont="1" applyFill="1" applyBorder="1" applyAlignment="1" applyProtection="1">
      <alignment vertical="top"/>
    </xf>
    <xf numFmtId="0" fontId="16" fillId="0" borderId="16" xfId="0" applyFont="1" applyFill="1" applyBorder="1" applyAlignment="1">
      <alignment vertical="top"/>
    </xf>
    <xf numFmtId="0" fontId="16" fillId="0" borderId="17" xfId="0" applyFont="1" applyFill="1" applyBorder="1" applyAlignment="1">
      <alignment vertical="top"/>
    </xf>
    <xf numFmtId="0" fontId="6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 wrapText="1"/>
    </xf>
    <xf numFmtId="164" fontId="14" fillId="0" borderId="0" xfId="0" applyNumberFormat="1" applyFont="1" applyAlignment="1" applyProtection="1">
      <alignment vertical="top"/>
    </xf>
    <xf numFmtId="0" fontId="6" fillId="2" borderId="6" xfId="0" applyFont="1" applyFill="1" applyBorder="1" applyAlignment="1" applyProtection="1">
      <alignment horizontal="right" vertical="top"/>
    </xf>
    <xf numFmtId="1" fontId="14" fillId="0" borderId="18" xfId="0" applyNumberFormat="1" applyFont="1" applyBorder="1" applyAlignment="1" applyProtection="1">
      <alignment vertical="top"/>
      <protection hidden="1"/>
    </xf>
    <xf numFmtId="0" fontId="14" fillId="0" borderId="18" xfId="0" applyFont="1" applyBorder="1" applyAlignment="1" applyProtection="1">
      <alignment vertical="top"/>
      <protection hidden="1"/>
    </xf>
    <xf numFmtId="0" fontId="6" fillId="2" borderId="19" xfId="0" applyFont="1" applyFill="1" applyBorder="1" applyAlignment="1" applyProtection="1">
      <alignment vertical="top"/>
      <protection hidden="1"/>
    </xf>
    <xf numFmtId="0" fontId="14" fillId="0" borderId="20" xfId="0" applyFont="1" applyBorder="1" applyAlignment="1">
      <alignment vertical="top"/>
    </xf>
    <xf numFmtId="0" fontId="14" fillId="0" borderId="0" xfId="0" applyFont="1" applyBorder="1" applyProtection="1"/>
    <xf numFmtId="0" fontId="14" fillId="0" borderId="0" xfId="0" applyFont="1" applyProtection="1"/>
    <xf numFmtId="0" fontId="5" fillId="3" borderId="0" xfId="0" applyFont="1" applyFill="1" applyBorder="1" applyAlignment="1" applyProtection="1">
      <alignment vertical="center"/>
    </xf>
    <xf numFmtId="0" fontId="14" fillId="0" borderId="0" xfId="4" applyFont="1" applyAlignment="1" applyProtection="1">
      <alignment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1" xfId="0" applyFont="1" applyBorder="1"/>
    <xf numFmtId="0" fontId="14" fillId="0" borderId="1" xfId="4" applyFont="1" applyFill="1" applyBorder="1" applyAlignment="1" applyProtection="1">
      <alignment horizontal="right" wrapText="1"/>
    </xf>
    <xf numFmtId="0" fontId="14" fillId="0" borderId="0" xfId="0" applyFont="1"/>
    <xf numFmtId="0" fontId="4" fillId="0" borderId="0" xfId="4" applyFont="1" applyProtection="1"/>
    <xf numFmtId="0" fontId="14" fillId="0" borderId="0" xfId="2" applyFont="1" applyProtection="1"/>
    <xf numFmtId="0" fontId="14" fillId="0" borderId="0" xfId="0" applyFont="1" applyAlignment="1">
      <alignment horizontal="right"/>
    </xf>
    <xf numFmtId="0" fontId="14" fillId="0" borderId="0" xfId="4" applyFont="1" applyFill="1" applyAlignment="1" applyProtection="1">
      <alignment wrapText="1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 wrapText="1"/>
    </xf>
    <xf numFmtId="0" fontId="7" fillId="0" borderId="0" xfId="0" applyFont="1" applyBorder="1" applyProtection="1"/>
    <xf numFmtId="0" fontId="7" fillId="0" borderId="0" xfId="0" applyFont="1" applyBorder="1" applyAlignment="1" applyProtection="1"/>
    <xf numFmtId="0" fontId="14" fillId="0" borderId="0" xfId="0" applyFont="1" applyBorder="1" applyAlignment="1" applyProtection="1">
      <alignment vertical="top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vertical="top"/>
    </xf>
    <xf numFmtId="0" fontId="14" fillId="0" borderId="1" xfId="0" applyFont="1" applyFill="1" applyBorder="1" applyAlignment="1" applyProtection="1">
      <alignment vertical="top" wrapText="1"/>
    </xf>
    <xf numFmtId="0" fontId="14" fillId="0" borderId="1" xfId="0" applyFont="1" applyFill="1" applyBorder="1" applyAlignment="1" applyProtection="1">
      <alignment vertical="top"/>
    </xf>
    <xf numFmtId="0" fontId="14" fillId="4" borderId="12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14" fillId="4" borderId="13" xfId="0" applyFont="1" applyFill="1" applyBorder="1" applyAlignment="1">
      <alignment vertical="top"/>
    </xf>
    <xf numFmtId="0" fontId="7" fillId="0" borderId="1" xfId="0" applyFont="1" applyBorder="1" applyAlignment="1" applyProtection="1">
      <alignment vertical="top"/>
    </xf>
    <xf numFmtId="0" fontId="7" fillId="0" borderId="1" xfId="0" applyFont="1" applyBorder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 wrapText="1"/>
    </xf>
    <xf numFmtId="0" fontId="14" fillId="0" borderId="0" xfId="4" applyFont="1" applyAlignment="1" applyProtection="1">
      <alignment vertical="top" wrapText="1"/>
    </xf>
    <xf numFmtId="0" fontId="14" fillId="0" borderId="0" xfId="0" applyFont="1" applyAlignment="1">
      <alignment vertical="top" wrapText="1"/>
    </xf>
    <xf numFmtId="0" fontId="6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 wrapText="1"/>
    </xf>
    <xf numFmtId="0" fontId="17" fillId="5" borderId="1" xfId="0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right" vertical="top"/>
    </xf>
    <xf numFmtId="0" fontId="4" fillId="0" borderId="1" xfId="0" applyFont="1" applyBorder="1" applyAlignment="1">
      <alignment horizontal="right" vertical="top"/>
    </xf>
    <xf numFmtId="1" fontId="10" fillId="0" borderId="13" xfId="0" applyNumberFormat="1" applyFont="1" applyBorder="1" applyAlignment="1" applyProtection="1">
      <alignment horizontal="right"/>
    </xf>
    <xf numFmtId="0" fontId="4" fillId="0" borderId="16" xfId="0" applyFont="1" applyBorder="1" applyAlignment="1" applyProtection="1">
      <alignment horizontal="right"/>
      <protection hidden="1"/>
    </xf>
    <xf numFmtId="0" fontId="6" fillId="0" borderId="21" xfId="0" applyFont="1" applyBorder="1" applyAlignment="1" applyProtection="1">
      <alignment vertical="top"/>
      <protection hidden="1"/>
    </xf>
    <xf numFmtId="0" fontId="14" fillId="0" borderId="2" xfId="0" applyFont="1" applyBorder="1" applyAlignment="1" applyProtection="1">
      <alignment vertical="top" wrapText="1"/>
    </xf>
    <xf numFmtId="0" fontId="14" fillId="0" borderId="4" xfId="0" applyFont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horizontal="right" vertical="top" wrapText="1"/>
    </xf>
    <xf numFmtId="0" fontId="14" fillId="0" borderId="0" xfId="0" applyFont="1" applyFill="1" applyBorder="1" applyAlignment="1" applyProtection="1">
      <alignment vertical="top" wrapText="1"/>
    </xf>
    <xf numFmtId="0" fontId="14" fillId="0" borderId="0" xfId="0" applyFont="1" applyFill="1" applyBorder="1" applyAlignment="1" applyProtection="1">
      <alignment vertical="top"/>
    </xf>
    <xf numFmtId="0" fontId="14" fillId="4" borderId="0" xfId="0" applyFont="1" applyFill="1" applyBorder="1" applyAlignment="1">
      <alignment vertical="top"/>
    </xf>
    <xf numFmtId="0" fontId="15" fillId="0" borderId="0" xfId="0" applyFont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8" fillId="0" borderId="0" xfId="0" applyFont="1" applyAlignment="1" applyProtection="1">
      <alignment vertical="top"/>
    </xf>
    <xf numFmtId="0" fontId="8" fillId="3" borderId="7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>
      <alignment vertical="top"/>
    </xf>
    <xf numFmtId="0" fontId="8" fillId="3" borderId="8" xfId="0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vertical="top"/>
    </xf>
    <xf numFmtId="0" fontId="8" fillId="3" borderId="0" xfId="0" applyFont="1" applyFill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0" fontId="8" fillId="3" borderId="0" xfId="0" quotePrefix="1" applyFont="1" applyFill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right" vertical="top"/>
    </xf>
    <xf numFmtId="0" fontId="8" fillId="3" borderId="22" xfId="0" applyFont="1" applyFill="1" applyBorder="1" applyAlignment="1" applyProtection="1">
      <alignment vertical="top"/>
    </xf>
    <xf numFmtId="0" fontId="8" fillId="3" borderId="23" xfId="0" applyFont="1" applyFill="1" applyBorder="1" applyAlignment="1" applyProtection="1">
      <alignment vertical="top"/>
    </xf>
    <xf numFmtId="0" fontId="8" fillId="3" borderId="17" xfId="0" applyFont="1" applyFill="1" applyBorder="1" applyAlignment="1" applyProtection="1">
      <alignment vertical="top"/>
    </xf>
    <xf numFmtId="164" fontId="14" fillId="5" borderId="0" xfId="0" applyNumberFormat="1" applyFont="1" applyFill="1" applyAlignment="1" applyProtection="1">
      <alignment vertical="top"/>
      <protection locked="0"/>
    </xf>
    <xf numFmtId="0" fontId="14" fillId="5" borderId="1" xfId="4" applyFont="1" applyFill="1" applyBorder="1" applyAlignment="1" applyProtection="1">
      <alignment horizontal="right" wrapText="1"/>
      <protection locked="0"/>
    </xf>
    <xf numFmtId="0" fontId="7" fillId="5" borderId="0" xfId="0" applyFont="1" applyFill="1" applyBorder="1" applyAlignment="1" applyProtection="1">
      <alignment vertical="top"/>
      <protection locked="0"/>
    </xf>
    <xf numFmtId="0" fontId="6" fillId="2" borderId="32" xfId="0" applyFont="1" applyFill="1" applyBorder="1" applyAlignment="1" applyProtection="1">
      <alignment vertical="top" wrapText="1"/>
    </xf>
    <xf numFmtId="0" fontId="6" fillId="2" borderId="16" xfId="0" applyFont="1" applyFill="1" applyBorder="1" applyAlignment="1" applyProtection="1">
      <alignment vertical="top" wrapText="1"/>
    </xf>
    <xf numFmtId="0" fontId="6" fillId="2" borderId="33" xfId="0" applyFont="1" applyFill="1" applyBorder="1" applyAlignment="1" applyProtection="1">
      <alignment horizontal="center" vertical="top" wrapText="1"/>
    </xf>
    <xf numFmtId="0" fontId="6" fillId="2" borderId="34" xfId="0" applyFont="1" applyFill="1" applyBorder="1" applyAlignment="1" applyProtection="1">
      <alignment horizontal="center" vertical="top" wrapText="1"/>
    </xf>
    <xf numFmtId="0" fontId="6" fillId="2" borderId="35" xfId="0" applyFont="1" applyFill="1" applyBorder="1" applyAlignment="1" applyProtection="1">
      <alignment horizontal="center" vertical="top"/>
    </xf>
    <xf numFmtId="0" fontId="6" fillId="2" borderId="36" xfId="0" applyFont="1" applyFill="1" applyBorder="1" applyAlignment="1" applyProtection="1">
      <alignment horizontal="center" vertical="top"/>
    </xf>
    <xf numFmtId="0" fontId="6" fillId="2" borderId="37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left" vertical="center" wrapText="1"/>
    </xf>
    <xf numFmtId="0" fontId="7" fillId="2" borderId="1" xfId="4" applyFont="1" applyFill="1" applyBorder="1" applyAlignment="1" applyProtection="1">
      <alignment horizontal="center" vertical="center" wrapText="1"/>
    </xf>
  </cellXfs>
  <cellStyles count="5">
    <cellStyle name="Hyperlink" xfId="1" builtinId="8"/>
    <cellStyle name="Normal" xfId="0" builtinId="0"/>
    <cellStyle name="Normal 3" xfId="2"/>
    <cellStyle name="Normal 3 2" xfId="3"/>
    <cellStyle name="Normal_Part II items" xfId="4"/>
  </cellStyles>
  <dxfs count="15"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b/>
        <i val="0"/>
        <color indexed="13"/>
      </font>
      <fill>
        <patternFill>
          <bgColor indexed="10"/>
        </patternFill>
      </fill>
    </dxf>
    <dxf>
      <font>
        <b/>
        <i val="0"/>
        <color indexed="13"/>
      </font>
      <fill>
        <patternFill>
          <bgColor indexed="10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color auto="1"/>
      </font>
      <fill>
        <patternFill>
          <bgColor indexed="31"/>
        </patternFill>
      </fill>
    </dxf>
    <dxf>
      <font>
        <b/>
        <i val="0"/>
        <color indexed="13"/>
      </font>
      <fill>
        <patternFill>
          <bgColor indexed="53"/>
        </patternFill>
      </fill>
    </dxf>
    <dxf>
      <font>
        <color auto="1"/>
      </font>
      <fill>
        <patternFill>
          <bgColor indexed="31"/>
        </patternFill>
      </fill>
    </dxf>
    <dxf>
      <font>
        <b/>
        <i val="0"/>
        <color indexed="13"/>
      </font>
      <fill>
        <patternFill>
          <bgColor indexed="53"/>
        </patternFill>
      </fill>
    </dxf>
    <dxf>
      <font>
        <b/>
        <i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C7" sqref="C7:J7"/>
    </sheetView>
  </sheetViews>
  <sheetFormatPr defaultColWidth="9.140625" defaultRowHeight="15.75" x14ac:dyDescent="0.25"/>
  <cols>
    <col min="1" max="1" width="4" style="119" customWidth="1"/>
    <col min="2" max="2" width="25.28515625" style="119" customWidth="1"/>
    <col min="3" max="11" width="9.140625" style="119"/>
    <col min="12" max="12" width="9.28515625" style="119" customWidth="1"/>
    <col min="13" max="16384" width="9.140625" style="119"/>
  </cols>
  <sheetData>
    <row r="1" spans="1:12" ht="16.5" thickBot="1" x14ac:dyDescent="0.3"/>
    <row r="2" spans="1:12" x14ac:dyDescent="0.25">
      <c r="A2" s="11" t="s">
        <v>59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9"/>
    </row>
    <row r="3" spans="1:12" x14ac:dyDescent="0.25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</row>
    <row r="4" spans="1:12" ht="49.5" customHeight="1" x14ac:dyDescent="0.25">
      <c r="A4" s="8" t="s">
        <v>58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ht="49.5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</row>
    <row r="6" spans="1:12" x14ac:dyDescent="0.25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2"/>
    </row>
    <row r="7" spans="1:12" x14ac:dyDescent="0.25">
      <c r="A7" s="120"/>
      <c r="B7" s="97" t="s">
        <v>38</v>
      </c>
      <c r="C7" s="14"/>
      <c r="D7" s="13"/>
      <c r="E7" s="13"/>
      <c r="F7" s="13"/>
      <c r="G7" s="13"/>
      <c r="H7" s="13"/>
      <c r="I7" s="13"/>
      <c r="J7" s="12"/>
      <c r="K7" s="121"/>
      <c r="L7" s="123"/>
    </row>
    <row r="8" spans="1:12" x14ac:dyDescent="0.25">
      <c r="A8" s="120"/>
      <c r="B8" s="97"/>
      <c r="C8" s="124"/>
      <c r="D8" s="124"/>
      <c r="E8" s="124"/>
      <c r="F8" s="124"/>
      <c r="G8" s="124"/>
      <c r="H8" s="124"/>
      <c r="I8" s="124"/>
      <c r="J8" s="124"/>
      <c r="K8" s="124"/>
      <c r="L8" s="122"/>
    </row>
    <row r="9" spans="1:12" x14ac:dyDescent="0.25">
      <c r="A9" s="120"/>
      <c r="B9" s="97"/>
      <c r="C9" s="124"/>
      <c r="D9" s="124"/>
      <c r="E9" s="124"/>
      <c r="F9" s="124"/>
      <c r="G9" s="124"/>
      <c r="H9" s="124"/>
      <c r="I9" s="124"/>
      <c r="J9" s="124"/>
      <c r="K9" s="124"/>
      <c r="L9" s="122"/>
    </row>
    <row r="10" spans="1:12" x14ac:dyDescent="0.25">
      <c r="A10" s="120"/>
      <c r="B10" s="97" t="s">
        <v>0</v>
      </c>
      <c r="C10" s="14"/>
      <c r="D10" s="13"/>
      <c r="E10" s="13"/>
      <c r="F10" s="13"/>
      <c r="G10" s="13"/>
      <c r="H10" s="13"/>
      <c r="I10" s="13"/>
      <c r="J10" s="12"/>
      <c r="K10" s="124"/>
      <c r="L10" s="122"/>
    </row>
    <row r="11" spans="1:12" x14ac:dyDescent="0.25">
      <c r="A11" s="120"/>
      <c r="B11" s="97"/>
      <c r="C11" s="14"/>
      <c r="D11" s="13"/>
      <c r="E11" s="13"/>
      <c r="F11" s="13"/>
      <c r="G11" s="13"/>
      <c r="H11" s="13"/>
      <c r="I11" s="13"/>
      <c r="J11" s="12"/>
      <c r="K11" s="124"/>
      <c r="L11" s="122"/>
    </row>
    <row r="12" spans="1:12" x14ac:dyDescent="0.25">
      <c r="A12" s="120"/>
      <c r="B12" s="97"/>
      <c r="C12" s="14"/>
      <c r="D12" s="13"/>
      <c r="E12" s="13"/>
      <c r="F12" s="13"/>
      <c r="G12" s="13"/>
      <c r="H12" s="13"/>
      <c r="I12" s="13"/>
      <c r="J12" s="12"/>
      <c r="K12" s="124"/>
      <c r="L12" s="122"/>
    </row>
    <row r="13" spans="1:12" x14ac:dyDescent="0.25">
      <c r="A13" s="120"/>
      <c r="B13" s="97"/>
      <c r="C13" s="124"/>
      <c r="D13" s="124"/>
      <c r="E13" s="124"/>
      <c r="F13" s="124"/>
      <c r="G13" s="124"/>
      <c r="H13" s="124"/>
      <c r="I13" s="124"/>
      <c r="J13" s="124"/>
      <c r="K13" s="124"/>
      <c r="L13" s="122"/>
    </row>
    <row r="14" spans="1:12" ht="30" x14ac:dyDescent="0.25">
      <c r="A14" s="120"/>
      <c r="B14" s="98" t="s">
        <v>47</v>
      </c>
      <c r="C14" s="14"/>
      <c r="D14" s="13"/>
      <c r="E14" s="13"/>
      <c r="F14" s="13"/>
      <c r="G14" s="13"/>
      <c r="H14" s="13"/>
      <c r="I14" s="13"/>
      <c r="J14" s="12"/>
      <c r="K14" s="124"/>
      <c r="L14" s="122"/>
    </row>
    <row r="15" spans="1:12" x14ac:dyDescent="0.25">
      <c r="A15" s="120"/>
      <c r="B15" s="97"/>
      <c r="C15" s="124"/>
      <c r="D15" s="124"/>
      <c r="E15" s="124"/>
      <c r="F15" s="124"/>
      <c r="G15" s="124"/>
      <c r="H15" s="124"/>
      <c r="I15" s="124"/>
      <c r="J15" s="124"/>
      <c r="K15" s="124"/>
      <c r="L15" s="122"/>
    </row>
    <row r="16" spans="1:12" x14ac:dyDescent="0.25">
      <c r="A16" s="120"/>
      <c r="B16" s="97" t="s">
        <v>1</v>
      </c>
      <c r="C16" s="14"/>
      <c r="D16" s="13"/>
      <c r="E16" s="13"/>
      <c r="F16" s="13"/>
      <c r="G16" s="13"/>
      <c r="H16" s="13"/>
      <c r="I16" s="13"/>
      <c r="J16" s="12"/>
      <c r="K16" s="124"/>
      <c r="L16" s="122"/>
    </row>
    <row r="17" spans="1:12" x14ac:dyDescent="0.25">
      <c r="A17" s="120"/>
      <c r="B17" s="125"/>
      <c r="C17" s="124"/>
      <c r="D17" s="124"/>
      <c r="E17" s="124"/>
      <c r="F17" s="124"/>
      <c r="G17" s="124"/>
      <c r="H17" s="124"/>
      <c r="I17" s="124"/>
      <c r="J17" s="124"/>
      <c r="K17" s="124"/>
      <c r="L17" s="122"/>
    </row>
    <row r="18" spans="1:12" x14ac:dyDescent="0.25">
      <c r="A18" s="120"/>
      <c r="B18" s="126" t="s">
        <v>67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2"/>
    </row>
    <row r="19" spans="1:12" x14ac:dyDescent="0.25">
      <c r="A19" s="120"/>
      <c r="B19" s="127" t="s">
        <v>62</v>
      </c>
      <c r="C19" s="121" t="s">
        <v>68</v>
      </c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12" x14ac:dyDescent="0.25">
      <c r="A20" s="120"/>
      <c r="B20" s="127" t="s">
        <v>63</v>
      </c>
      <c r="C20" s="121" t="s">
        <v>65</v>
      </c>
      <c r="D20" s="121"/>
      <c r="E20" s="121"/>
      <c r="F20" s="121"/>
      <c r="G20" s="121"/>
      <c r="H20" s="121"/>
      <c r="I20" s="121"/>
      <c r="J20" s="121"/>
      <c r="K20" s="121"/>
      <c r="L20" s="122"/>
    </row>
    <row r="21" spans="1:12" x14ac:dyDescent="0.25">
      <c r="A21" s="120"/>
      <c r="B21" s="127" t="s">
        <v>64</v>
      </c>
      <c r="C21" s="121" t="s">
        <v>66</v>
      </c>
      <c r="D21" s="121"/>
      <c r="E21" s="121"/>
      <c r="F21" s="121"/>
      <c r="G21" s="121"/>
      <c r="H21" s="121"/>
      <c r="I21" s="121"/>
      <c r="J21" s="121"/>
      <c r="K21" s="121"/>
      <c r="L21" s="122"/>
    </row>
    <row r="22" spans="1:12" x14ac:dyDescent="0.25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2"/>
    </row>
    <row r="23" spans="1:12" x14ac:dyDescent="0.25">
      <c r="A23" s="120"/>
      <c r="B23" s="128"/>
      <c r="C23" s="121"/>
      <c r="D23" s="121"/>
      <c r="E23" s="121"/>
      <c r="F23" s="121"/>
      <c r="G23" s="121"/>
      <c r="H23" s="121"/>
      <c r="I23" s="121"/>
      <c r="J23" s="121"/>
      <c r="K23" s="121"/>
      <c r="L23" s="122"/>
    </row>
    <row r="24" spans="1:12" x14ac:dyDescent="0.25">
      <c r="A24" s="120"/>
      <c r="B24" s="121"/>
      <c r="C24" s="39"/>
      <c r="D24" s="39"/>
      <c r="E24" s="39"/>
      <c r="F24" s="39"/>
      <c r="G24" s="39"/>
      <c r="H24" s="39"/>
      <c r="I24" s="39"/>
      <c r="J24" s="39"/>
      <c r="K24" s="39"/>
      <c r="L24" s="122"/>
    </row>
    <row r="25" spans="1:12" ht="16.5" thickBot="1" x14ac:dyDescent="0.3">
      <c r="A25" s="129" t="s">
        <v>39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1"/>
    </row>
  </sheetData>
  <sheetProtection password="D12A" sheet="1" objects="1" scenarios="1"/>
  <mergeCells count="8">
    <mergeCell ref="C14:J14"/>
    <mergeCell ref="C16:J16"/>
    <mergeCell ref="A2:L2"/>
    <mergeCell ref="A4:L4"/>
    <mergeCell ref="C7:J7"/>
    <mergeCell ref="C10:J10"/>
    <mergeCell ref="C11:J11"/>
    <mergeCell ref="C12:J12"/>
  </mergeCells>
  <pageMargins left="0.7" right="0.7" top="0.75" bottom="0.7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SheetLayoutView="90" workbookViewId="0">
      <selection activeCell="K4" sqref="K4"/>
    </sheetView>
  </sheetViews>
  <sheetFormatPr defaultColWidth="9.140625" defaultRowHeight="15" x14ac:dyDescent="0.25"/>
  <cols>
    <col min="1" max="1" width="8.5703125" style="18" customWidth="1"/>
    <col min="2" max="2" width="18.42578125" style="18" customWidth="1"/>
    <col min="3" max="11" width="5.140625" style="18" bestFit="1" customWidth="1"/>
    <col min="12" max="12" width="6.42578125" style="18" bestFit="1" customWidth="1"/>
    <col min="13" max="13" width="14.42578125" style="18" customWidth="1"/>
    <col min="14" max="14" width="8.140625" style="18" customWidth="1"/>
    <col min="15" max="15" width="11.85546875" style="18" customWidth="1"/>
    <col min="16" max="16" width="13.5703125" style="18" customWidth="1"/>
    <col min="17" max="17" width="8.28515625" style="18" customWidth="1"/>
    <col min="18" max="18" width="12" style="18" customWidth="1"/>
    <col min="19" max="19" width="11.42578125" style="18" customWidth="1"/>
    <col min="20" max="20" width="14.85546875" style="18" customWidth="1"/>
    <col min="21" max="22" width="9.140625" style="18"/>
    <col min="23" max="23" width="13.140625" style="16" hidden="1" customWidth="1"/>
    <col min="24" max="24" width="18.140625" style="18" customWidth="1"/>
    <col min="25" max="25" width="26.85546875" style="18" customWidth="1"/>
    <col min="26" max="16384" width="9.140625" style="18"/>
  </cols>
  <sheetData>
    <row r="1" spans="1:23" s="16" customFormat="1" x14ac:dyDescent="0.25">
      <c r="A1" s="97">
        <f>Start!$C$7</f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3" s="16" customFormat="1" x14ac:dyDescent="0.25">
      <c r="A2" s="113" t="str">
        <f>Start!$A$2</f>
        <v>Annexure-Commercial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23" s="16" customFormat="1" ht="60" customHeight="1" x14ac:dyDescent="0.25">
      <c r="A3" s="1" t="str">
        <f>Start!$A$4</f>
        <v>Bid for Supply, Installation and Servicing of Laser/ Inkjet Printers, MFPs, Scanners
RFP Ref: LIC/CO/IT-BPR/HW/2024-25/05 Dated: 18.10.2024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2"/>
      <c r="Q3" s="32"/>
      <c r="R3" s="32"/>
      <c r="S3" s="15"/>
    </row>
    <row r="4" spans="1:23" s="16" customFormat="1" ht="26.25" customHeight="1" thickBot="1" x14ac:dyDescent="0.3">
      <c r="A4" s="116" t="s">
        <v>82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23" ht="25.5" customHeight="1" x14ac:dyDescent="0.25">
      <c r="A5" s="135" t="s">
        <v>44</v>
      </c>
      <c r="B5" s="135" t="s">
        <v>45</v>
      </c>
      <c r="C5" s="139" t="s">
        <v>46</v>
      </c>
      <c r="D5" s="140"/>
      <c r="E5" s="140"/>
      <c r="F5" s="140"/>
      <c r="G5" s="140"/>
      <c r="H5" s="140"/>
      <c r="I5" s="140"/>
      <c r="J5" s="140"/>
      <c r="K5" s="140"/>
      <c r="L5" s="141"/>
      <c r="M5" s="137" t="s">
        <v>77</v>
      </c>
      <c r="N5" s="138"/>
      <c r="O5" s="138"/>
      <c r="P5" s="138" t="s">
        <v>78</v>
      </c>
      <c r="Q5" s="138"/>
      <c r="R5" s="138"/>
      <c r="S5" s="5" t="s">
        <v>75</v>
      </c>
      <c r="T5" s="3" t="s">
        <v>76</v>
      </c>
    </row>
    <row r="6" spans="1:23" ht="30.75" thickBot="1" x14ac:dyDescent="0.3">
      <c r="A6" s="136"/>
      <c r="B6" s="136"/>
      <c r="C6" s="49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31</v>
      </c>
      <c r="I6" s="34" t="s">
        <v>32</v>
      </c>
      <c r="J6" s="34" t="s">
        <v>33</v>
      </c>
      <c r="K6" s="50" t="s">
        <v>34</v>
      </c>
      <c r="L6" s="51" t="s">
        <v>5</v>
      </c>
      <c r="M6" s="33" t="s">
        <v>6</v>
      </c>
      <c r="N6" s="109" t="s">
        <v>73</v>
      </c>
      <c r="O6" s="62" t="s">
        <v>74</v>
      </c>
      <c r="P6" s="33" t="s">
        <v>6</v>
      </c>
      <c r="Q6" s="109" t="s">
        <v>73</v>
      </c>
      <c r="R6" s="62" t="s">
        <v>74</v>
      </c>
      <c r="S6" s="4"/>
      <c r="T6" s="2"/>
    </row>
    <row r="7" spans="1:23" ht="63" customHeight="1" x14ac:dyDescent="0.25">
      <c r="A7" s="52" t="s">
        <v>37</v>
      </c>
      <c r="B7" s="20" t="s">
        <v>40</v>
      </c>
      <c r="C7" s="40">
        <v>257</v>
      </c>
      <c r="D7" s="41">
        <v>127</v>
      </c>
      <c r="E7" s="41">
        <v>103</v>
      </c>
      <c r="F7" s="41">
        <v>141</v>
      </c>
      <c r="G7" s="41">
        <v>197</v>
      </c>
      <c r="H7" s="41">
        <v>114</v>
      </c>
      <c r="I7" s="41">
        <v>245</v>
      </c>
      <c r="J7" s="41">
        <v>111</v>
      </c>
      <c r="K7" s="42">
        <v>0</v>
      </c>
      <c r="L7" s="42">
        <f t="shared" ref="L7:L15" si="0">SUM(C7:K7)</f>
        <v>1295</v>
      </c>
      <c r="M7" s="99"/>
      <c r="N7" s="99"/>
      <c r="O7" s="53">
        <f t="shared" ref="O7:O15" si="1">IF(OR(M7="",N7="",ISNUMBER(N7)=FALSE),0,L7*ROUND(N7,1))</f>
        <v>0</v>
      </c>
      <c r="P7" s="99"/>
      <c r="Q7" s="99"/>
      <c r="R7" s="53">
        <f t="shared" ref="R7:R15" si="2">IF(OR(P7="",Q7="",ISNUMBER(Q7)=FALSE),0,L7*ROUND(Q7,1))</f>
        <v>0</v>
      </c>
      <c r="S7" s="21">
        <f t="shared" ref="S7:S15" si="3">IF(OR(O7&gt;0,R7&gt;0),MIN(IF(N7=0,9999999999,N7),IF(Q7=0,999999999,Q7)),0)</f>
        <v>0</v>
      </c>
      <c r="T7" s="54" t="str">
        <f t="shared" ref="T7:T15" si="4">IF(S7=0,"Not Quoted",IF(OR(O7&gt;0,R7&gt;0),MIN(IF(O7=0,9999999999,O7),IF(R7=0,999999999,R7)),0))</f>
        <v>Not Quoted</v>
      </c>
      <c r="W7" s="16">
        <f t="shared" ref="W7:W15" si="5">IF(ISNUMBER(T7),0,1)</f>
        <v>1</v>
      </c>
    </row>
    <row r="8" spans="1:23" ht="60" x14ac:dyDescent="0.25">
      <c r="A8" s="107" t="s">
        <v>69</v>
      </c>
      <c r="B8" s="20" t="s">
        <v>71</v>
      </c>
      <c r="C8" s="43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2">
        <v>100</v>
      </c>
      <c r="L8" s="42">
        <f t="shared" si="0"/>
        <v>100</v>
      </c>
      <c r="M8" s="99"/>
      <c r="N8" s="99"/>
      <c r="O8" s="53">
        <f t="shared" si="1"/>
        <v>0</v>
      </c>
      <c r="P8" s="99"/>
      <c r="Q8" s="99"/>
      <c r="R8" s="53">
        <f t="shared" si="2"/>
        <v>0</v>
      </c>
      <c r="S8" s="21">
        <f t="shared" si="3"/>
        <v>0</v>
      </c>
      <c r="T8" s="54" t="str">
        <f t="shared" si="4"/>
        <v>Not Quoted</v>
      </c>
    </row>
    <row r="9" spans="1:23" ht="42.75" customHeight="1" x14ac:dyDescent="0.25">
      <c r="A9" s="55" t="s">
        <v>35</v>
      </c>
      <c r="B9" s="22" t="s">
        <v>41</v>
      </c>
      <c r="C9" s="44">
        <v>300.4200700116686</v>
      </c>
      <c r="D9" s="44">
        <v>234.84014002333723</v>
      </c>
      <c r="E9" s="44">
        <v>190.53092182030338</v>
      </c>
      <c r="F9" s="44">
        <v>251.06534422403735</v>
      </c>
      <c r="G9" s="44">
        <v>275.71411901983663</v>
      </c>
      <c r="H9" s="44">
        <v>286.55775962660442</v>
      </c>
      <c r="I9" s="44">
        <v>476.63827304550762</v>
      </c>
      <c r="J9" s="44">
        <v>203.23337222870478</v>
      </c>
      <c r="K9" s="45">
        <v>0</v>
      </c>
      <c r="L9" s="42">
        <f t="shared" si="0"/>
        <v>2219</v>
      </c>
      <c r="M9" s="99"/>
      <c r="N9" s="99"/>
      <c r="O9" s="53">
        <f t="shared" si="1"/>
        <v>0</v>
      </c>
      <c r="P9" s="99"/>
      <c r="Q9" s="99"/>
      <c r="R9" s="53">
        <f>IF(OR(P9="",Q9="",ISNUMBER(Q9)=FALSE),0,L9*ROUND(Q9,1))</f>
        <v>0</v>
      </c>
      <c r="S9" s="21">
        <f t="shared" si="3"/>
        <v>0</v>
      </c>
      <c r="T9" s="54" t="str">
        <f>IF(S9=0,"Not Quoted",IF(OR(O9&gt;0,R9&gt;0),MIN(IF(O9=0,9999999999,O9),IF(R9=0,999999999,R9)),0))</f>
        <v>Not Quoted</v>
      </c>
      <c r="W9" s="16">
        <f t="shared" si="5"/>
        <v>1</v>
      </c>
    </row>
    <row r="10" spans="1:23" ht="60" x14ac:dyDescent="0.25">
      <c r="A10" s="108" t="s">
        <v>70</v>
      </c>
      <c r="B10" s="22" t="s">
        <v>72</v>
      </c>
      <c r="C10" s="43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5">
        <v>175</v>
      </c>
      <c r="L10" s="42">
        <f t="shared" si="0"/>
        <v>175</v>
      </c>
      <c r="M10" s="99"/>
      <c r="N10" s="99"/>
      <c r="O10" s="53">
        <f t="shared" si="1"/>
        <v>0</v>
      </c>
      <c r="P10" s="99"/>
      <c r="Q10" s="99"/>
      <c r="R10" s="53">
        <f>IF(OR(P10="",Q10="",ISNUMBER(Q10)=FALSE),0,L10*ROUND(Q10,1))</f>
        <v>0</v>
      </c>
      <c r="S10" s="21">
        <f t="shared" si="3"/>
        <v>0</v>
      </c>
      <c r="T10" s="54" t="str">
        <f>IF(S10=0,"Not Quoted",IF(OR(O10&gt;0,R10&gt;0),MIN(IF(O10=0,9999999999,O10),IF(R10=0,999999999,R10)),0))</f>
        <v>Not Quoted</v>
      </c>
    </row>
    <row r="11" spans="1:23" ht="44.25" customHeight="1" x14ac:dyDescent="0.25">
      <c r="A11" s="55" t="s">
        <v>13</v>
      </c>
      <c r="B11" s="22" t="s">
        <v>79</v>
      </c>
      <c r="C11" s="46">
        <v>12</v>
      </c>
      <c r="D11" s="45">
        <v>11</v>
      </c>
      <c r="E11" s="45">
        <v>13</v>
      </c>
      <c r="F11" s="45">
        <v>23</v>
      </c>
      <c r="G11" s="45">
        <v>27</v>
      </c>
      <c r="H11" s="45">
        <v>17</v>
      </c>
      <c r="I11" s="45">
        <v>48</v>
      </c>
      <c r="J11" s="45">
        <v>36</v>
      </c>
      <c r="K11" s="47">
        <v>150</v>
      </c>
      <c r="L11" s="42">
        <f t="shared" si="0"/>
        <v>337</v>
      </c>
      <c r="M11" s="99"/>
      <c r="N11" s="99"/>
      <c r="O11" s="53">
        <f t="shared" si="1"/>
        <v>0</v>
      </c>
      <c r="P11" s="99"/>
      <c r="Q11" s="99"/>
      <c r="R11" s="53">
        <f t="shared" si="2"/>
        <v>0</v>
      </c>
      <c r="S11" s="21">
        <f t="shared" si="3"/>
        <v>0</v>
      </c>
      <c r="T11" s="54" t="str">
        <f t="shared" si="4"/>
        <v>Not Quoted</v>
      </c>
      <c r="W11" s="16">
        <f t="shared" si="5"/>
        <v>1</v>
      </c>
    </row>
    <row r="12" spans="1:23" ht="44.25" customHeight="1" x14ac:dyDescent="0.25">
      <c r="A12" s="56" t="s">
        <v>14</v>
      </c>
      <c r="B12" s="22" t="s">
        <v>42</v>
      </c>
      <c r="C12" s="46">
        <v>1</v>
      </c>
      <c r="D12" s="45"/>
      <c r="E12" s="45">
        <v>1</v>
      </c>
      <c r="F12" s="45">
        <v>2</v>
      </c>
      <c r="G12" s="45">
        <v>2</v>
      </c>
      <c r="H12" s="45">
        <v>1</v>
      </c>
      <c r="I12" s="45">
        <v>2</v>
      </c>
      <c r="J12" s="45">
        <v>1</v>
      </c>
      <c r="K12" s="47">
        <v>25</v>
      </c>
      <c r="L12" s="42">
        <f t="shared" si="0"/>
        <v>35</v>
      </c>
      <c r="M12" s="99"/>
      <c r="N12" s="99"/>
      <c r="O12" s="53">
        <f t="shared" si="1"/>
        <v>0</v>
      </c>
      <c r="P12" s="99"/>
      <c r="Q12" s="99"/>
      <c r="R12" s="53">
        <f t="shared" si="2"/>
        <v>0</v>
      </c>
      <c r="S12" s="21">
        <f t="shared" si="3"/>
        <v>0</v>
      </c>
      <c r="T12" s="54" t="str">
        <f t="shared" si="4"/>
        <v>Not Quoted</v>
      </c>
      <c r="W12" s="16">
        <f t="shared" si="5"/>
        <v>1</v>
      </c>
    </row>
    <row r="13" spans="1:23" ht="33" customHeight="1" x14ac:dyDescent="0.25">
      <c r="A13" s="23" t="s">
        <v>15</v>
      </c>
      <c r="B13" s="22" t="s">
        <v>43</v>
      </c>
      <c r="C13" s="46">
        <v>90</v>
      </c>
      <c r="D13" s="45">
        <v>33</v>
      </c>
      <c r="E13" s="45">
        <v>35</v>
      </c>
      <c r="F13" s="45">
        <v>52</v>
      </c>
      <c r="G13" s="45">
        <v>125</v>
      </c>
      <c r="H13" s="45">
        <v>62</v>
      </c>
      <c r="I13" s="45">
        <v>85</v>
      </c>
      <c r="J13" s="45">
        <v>37</v>
      </c>
      <c r="K13" s="47">
        <v>0</v>
      </c>
      <c r="L13" s="42">
        <f t="shared" si="0"/>
        <v>519</v>
      </c>
      <c r="M13" s="99"/>
      <c r="N13" s="99"/>
      <c r="O13" s="53">
        <f t="shared" si="1"/>
        <v>0</v>
      </c>
      <c r="P13" s="99"/>
      <c r="Q13" s="99"/>
      <c r="R13" s="53">
        <f t="shared" si="2"/>
        <v>0</v>
      </c>
      <c r="S13" s="21">
        <f t="shared" si="3"/>
        <v>0</v>
      </c>
      <c r="T13" s="54" t="str">
        <f t="shared" si="4"/>
        <v>Not Quoted</v>
      </c>
      <c r="W13" s="16">
        <f t="shared" si="5"/>
        <v>1</v>
      </c>
    </row>
    <row r="14" spans="1:23" ht="33" customHeight="1" x14ac:dyDescent="0.25">
      <c r="A14" s="24" t="s">
        <v>16</v>
      </c>
      <c r="B14" s="22" t="s">
        <v>52</v>
      </c>
      <c r="C14" s="46">
        <v>10</v>
      </c>
      <c r="D14" s="45">
        <v>11</v>
      </c>
      <c r="E14" s="45">
        <v>5</v>
      </c>
      <c r="F14" s="45">
        <v>8</v>
      </c>
      <c r="G14" s="45">
        <v>10</v>
      </c>
      <c r="H14" s="45">
        <v>7</v>
      </c>
      <c r="I14" s="45">
        <v>20</v>
      </c>
      <c r="J14" s="45">
        <v>10</v>
      </c>
      <c r="K14" s="47">
        <v>6</v>
      </c>
      <c r="L14" s="42">
        <f t="shared" si="0"/>
        <v>87</v>
      </c>
      <c r="M14" s="99"/>
      <c r="N14" s="99"/>
      <c r="O14" s="53">
        <f>IF(OR(M14="",N14="",ISNUMBER(N14)=FALSE),0,L14*ROUND(N14,1))</f>
        <v>0</v>
      </c>
      <c r="P14" s="99"/>
      <c r="Q14" s="99"/>
      <c r="R14" s="53">
        <f>IF(OR(P14="",Q14="",ISNUMBER(Q14)=FALSE),0,L14*ROUND(Q14,1))</f>
        <v>0</v>
      </c>
      <c r="S14" s="21">
        <f t="shared" si="3"/>
        <v>0</v>
      </c>
      <c r="T14" s="54" t="str">
        <f>IF(S14=0,"Not Quoted",IF(OR(O14&gt;0,R14&gt;0),MIN(IF(O14=0,9999999999,O14),IF(R14=0,999999999,R14)),0))</f>
        <v>Not Quoted</v>
      </c>
    </row>
    <row r="15" spans="1:23" ht="29.25" customHeight="1" thickBot="1" x14ac:dyDescent="0.3">
      <c r="A15" s="24" t="s">
        <v>57</v>
      </c>
      <c r="B15" s="22" t="s">
        <v>60</v>
      </c>
      <c r="C15" s="57">
        <v>511</v>
      </c>
      <c r="D15" s="58">
        <v>429</v>
      </c>
      <c r="E15" s="58">
        <v>221</v>
      </c>
      <c r="F15" s="58">
        <v>375</v>
      </c>
      <c r="G15" s="58">
        <v>566</v>
      </c>
      <c r="H15" s="58">
        <v>399</v>
      </c>
      <c r="I15" s="58">
        <v>700</v>
      </c>
      <c r="J15" s="58">
        <v>297</v>
      </c>
      <c r="K15" s="47">
        <v>2</v>
      </c>
      <c r="L15" s="42">
        <f t="shared" si="0"/>
        <v>3500</v>
      </c>
      <c r="M15" s="99"/>
      <c r="N15" s="99"/>
      <c r="O15" s="53">
        <f t="shared" si="1"/>
        <v>0</v>
      </c>
      <c r="P15" s="99"/>
      <c r="Q15" s="99"/>
      <c r="R15" s="63">
        <f t="shared" si="2"/>
        <v>0</v>
      </c>
      <c r="S15" s="64">
        <f t="shared" si="3"/>
        <v>0</v>
      </c>
      <c r="T15" s="54" t="str">
        <f t="shared" si="4"/>
        <v>Not Quoted</v>
      </c>
      <c r="W15" s="16">
        <f t="shared" si="5"/>
        <v>1</v>
      </c>
    </row>
    <row r="16" spans="1:23" ht="15.75" thickBot="1" x14ac:dyDescent="0.3">
      <c r="R16" s="65" t="s">
        <v>7</v>
      </c>
      <c r="S16" s="66"/>
      <c r="T16" s="106" t="str">
        <f>IF(W16&gt;0,"Quote for all items",SUM(T7:T15))</f>
        <v>Quote for all items</v>
      </c>
      <c r="W16" s="16">
        <f>SUM(W7:W15)</f>
        <v>6</v>
      </c>
    </row>
    <row r="18" spans="1:17" s="16" customFormat="1" x14ac:dyDescent="0.25">
      <c r="A18" s="35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7" s="16" customFormat="1" x14ac:dyDescent="0.25">
      <c r="A19" s="35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7" s="16" customFormat="1" x14ac:dyDescent="0.25">
      <c r="A20" s="35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7" s="16" customFormat="1" x14ac:dyDescent="0.25">
      <c r="A21" s="27" t="s">
        <v>2</v>
      </c>
      <c r="B21" s="132"/>
      <c r="C21" s="61"/>
      <c r="D21" s="61"/>
      <c r="E21" s="61"/>
      <c r="F21" s="61"/>
      <c r="G21" s="61"/>
      <c r="H21" s="61"/>
      <c r="I21" s="61"/>
      <c r="J21" s="61"/>
      <c r="K21" s="61"/>
      <c r="L21" s="61"/>
      <c r="Q21" s="35" t="s">
        <v>80</v>
      </c>
    </row>
    <row r="23" spans="1:17" x14ac:dyDescent="0.25">
      <c r="C23" s="59"/>
      <c r="D23" s="59"/>
      <c r="E23" s="59"/>
      <c r="F23" s="59"/>
      <c r="G23" s="59"/>
      <c r="H23" s="59"/>
      <c r="I23" s="59"/>
      <c r="J23" s="59"/>
      <c r="K23" s="59"/>
    </row>
    <row r="24" spans="1:17" x14ac:dyDescent="0.25">
      <c r="C24" s="29"/>
      <c r="D24" s="29"/>
      <c r="E24" s="29"/>
      <c r="F24" s="29"/>
      <c r="G24" s="29"/>
      <c r="H24" s="29"/>
      <c r="I24" s="29"/>
      <c r="J24" s="29"/>
      <c r="K24" s="30"/>
    </row>
  </sheetData>
  <sheetProtection password="D12A" sheet="1" objects="1" scenarios="1"/>
  <mergeCells count="8">
    <mergeCell ref="S5:S6"/>
    <mergeCell ref="T5:T6"/>
    <mergeCell ref="A3:O3"/>
    <mergeCell ref="A5:A6"/>
    <mergeCell ref="B5:B6"/>
    <mergeCell ref="M5:O5"/>
    <mergeCell ref="P5:R5"/>
    <mergeCell ref="C5:L5"/>
  </mergeCells>
  <conditionalFormatting sqref="T16">
    <cfRule type="cellIs" dxfId="14" priority="74" stopIfTrue="1" operator="equal">
      <formula>"QUOTE FOR ALL ITEMS"</formula>
    </cfRule>
  </conditionalFormatting>
  <conditionalFormatting sqref="T15 T7:T13">
    <cfRule type="cellIs" dxfId="13" priority="24" stopIfTrue="1" operator="equal">
      <formula>"NOT QUOTED"</formula>
    </cfRule>
  </conditionalFormatting>
  <conditionalFormatting sqref="M7:M8">
    <cfRule type="cellIs" dxfId="12" priority="22" stopIfTrue="1" operator="equal">
      <formula>#REF!</formula>
    </cfRule>
  </conditionalFormatting>
  <conditionalFormatting sqref="T14">
    <cfRule type="cellIs" dxfId="11" priority="7" stopIfTrue="1" operator="equal">
      <formula>"NOT QUOTED"</formula>
    </cfRule>
  </conditionalFormatting>
  <conditionalFormatting sqref="M9:M15">
    <cfRule type="cellIs" dxfId="10" priority="6" stopIfTrue="1" operator="equal">
      <formula>#REF!</formula>
    </cfRule>
  </conditionalFormatting>
  <conditionalFormatting sqref="N7:N9">
    <cfRule type="cellIs" dxfId="9" priority="5" stopIfTrue="1" operator="equal">
      <formula>#REF!</formula>
    </cfRule>
  </conditionalFormatting>
  <conditionalFormatting sqref="N10:N12">
    <cfRule type="cellIs" dxfId="8" priority="4" stopIfTrue="1" operator="equal">
      <formula>#REF!</formula>
    </cfRule>
  </conditionalFormatting>
  <conditionalFormatting sqref="N13:N15">
    <cfRule type="cellIs" dxfId="7" priority="3" stopIfTrue="1" operator="equal">
      <formula>#REF!</formula>
    </cfRule>
  </conditionalFormatting>
  <conditionalFormatting sqref="P7:Q9">
    <cfRule type="cellIs" dxfId="6" priority="2" stopIfTrue="1" operator="equal">
      <formula>#REF!</formula>
    </cfRule>
  </conditionalFormatting>
  <conditionalFormatting sqref="P10:Q15">
    <cfRule type="cellIs" dxfId="5" priority="1" stopIfTrue="1" operator="equal">
      <formula>#REF!</formula>
    </cfRule>
  </conditionalFormatting>
  <pageMargins left="0.59" right="0.15748031496062992" top="0.9055118110236221" bottom="0.55000000000000004" header="0.31496062992125984" footer="0.31496062992125984"/>
  <pageSetup paperSize="9" scale="8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D8" sqref="D8"/>
    </sheetView>
  </sheetViews>
  <sheetFormatPr defaultColWidth="9.140625" defaultRowHeight="15" x14ac:dyDescent="0.25"/>
  <cols>
    <col min="1" max="1" width="11.140625" style="74" customWidth="1"/>
    <col min="2" max="2" width="60.7109375" style="74" customWidth="1"/>
    <col min="3" max="3" width="10.28515625" style="77" customWidth="1"/>
    <col min="4" max="4" width="14.85546875" style="77" customWidth="1"/>
    <col min="5" max="5" width="20.28515625" style="77" customWidth="1"/>
    <col min="6" max="6" width="6.28515625" style="74" customWidth="1"/>
    <col min="7" max="7" width="0" style="74" hidden="1" customWidth="1"/>
    <col min="8" max="8" width="11.140625" style="74" hidden="1" customWidth="1"/>
    <col min="9" max="12" width="0" style="74" hidden="1" customWidth="1"/>
    <col min="13" max="13" width="8.85546875" style="74" hidden="1" customWidth="1"/>
    <col min="14" max="16384" width="9.140625" style="74"/>
  </cols>
  <sheetData>
    <row r="1" spans="1:16" s="68" customFormat="1" ht="15.75" x14ac:dyDescent="0.25">
      <c r="A1" s="114">
        <f>Start!$C$7</f>
        <v>0</v>
      </c>
      <c r="B1" s="67"/>
      <c r="C1" s="67"/>
      <c r="D1" s="67"/>
      <c r="E1" s="67"/>
      <c r="F1" s="67"/>
      <c r="G1" s="67"/>
      <c r="H1" s="67"/>
    </row>
    <row r="2" spans="1:16" s="68" customFormat="1" x14ac:dyDescent="0.25">
      <c r="A2" s="67" t="str">
        <f>Start!$A$2</f>
        <v>Annexure-Commercial</v>
      </c>
      <c r="B2" s="67"/>
      <c r="C2" s="67"/>
      <c r="D2" s="67"/>
      <c r="E2" s="67"/>
      <c r="F2" s="67"/>
      <c r="G2" s="67"/>
      <c r="H2" s="67"/>
    </row>
    <row r="3" spans="1:16" s="68" customFormat="1" ht="32.25" customHeight="1" x14ac:dyDescent="0.25">
      <c r="A3" s="142" t="str">
        <f>Start!$A$4</f>
        <v>Bid for Supply, Installation and Servicing of Laser/ Inkjet Printers, MFPs, Scanners
RFP Ref: LIC/CO/IT-BPR/HW/2024-25/05 Dated: 18.10.2024</v>
      </c>
      <c r="B3" s="142"/>
      <c r="C3" s="142"/>
      <c r="D3" s="142"/>
      <c r="E3" s="142"/>
      <c r="F3" s="142"/>
      <c r="G3" s="142"/>
      <c r="H3" s="142"/>
      <c r="I3" s="69"/>
      <c r="J3" s="67"/>
    </row>
    <row r="4" spans="1:16" s="68" customFormat="1" ht="25.5" customHeight="1" x14ac:dyDescent="0.25">
      <c r="A4" s="100"/>
      <c r="B4" s="100"/>
      <c r="C4" s="100"/>
      <c r="D4" s="100"/>
      <c r="E4" s="100"/>
      <c r="F4" s="100"/>
      <c r="G4" s="100"/>
      <c r="H4" s="100"/>
      <c r="I4" s="69"/>
      <c r="J4" s="67"/>
    </row>
    <row r="5" spans="1:16" ht="15.75" x14ac:dyDescent="0.25">
      <c r="A5" s="117" t="s">
        <v>83</v>
      </c>
    </row>
    <row r="6" spans="1:16" s="70" customFormat="1" x14ac:dyDescent="0.25">
      <c r="A6" s="143" t="s">
        <v>18</v>
      </c>
      <c r="B6" s="143" t="s">
        <v>36</v>
      </c>
      <c r="C6" s="143" t="s">
        <v>4</v>
      </c>
      <c r="D6" s="143" t="s">
        <v>19</v>
      </c>
      <c r="E6" s="143" t="s">
        <v>5</v>
      </c>
    </row>
    <row r="7" spans="1:16" s="70" customFormat="1" x14ac:dyDescent="0.25">
      <c r="A7" s="143"/>
      <c r="B7" s="143"/>
      <c r="C7" s="143"/>
      <c r="D7" s="143"/>
      <c r="E7" s="143"/>
    </row>
    <row r="8" spans="1:16" ht="15.75" x14ac:dyDescent="0.25">
      <c r="A8" s="71" t="s">
        <v>20</v>
      </c>
      <c r="B8" s="72" t="s">
        <v>23</v>
      </c>
      <c r="C8" s="73">
        <v>1</v>
      </c>
      <c r="D8" s="133"/>
      <c r="E8" s="104" t="str">
        <f>IF(AND(ISNUMBER(D8),D8&gt;0),C8*ROUND(D8,0),"Not Quoted")</f>
        <v>Not Quoted</v>
      </c>
      <c r="G8" s="70"/>
      <c r="H8" s="70"/>
      <c r="I8" s="70"/>
      <c r="J8" s="70"/>
      <c r="K8" s="70"/>
      <c r="L8" s="70"/>
      <c r="M8" s="70">
        <f>IF(ISNUMBER(E8),0,1)</f>
        <v>1</v>
      </c>
      <c r="N8" s="70"/>
      <c r="O8" s="75"/>
      <c r="P8" s="76"/>
    </row>
    <row r="9" spans="1:16" ht="15.75" x14ac:dyDescent="0.25">
      <c r="A9" s="71" t="s">
        <v>21</v>
      </c>
      <c r="B9" s="72" t="s">
        <v>24</v>
      </c>
      <c r="C9" s="73">
        <v>1</v>
      </c>
      <c r="D9" s="133"/>
      <c r="E9" s="104" t="str">
        <f>IF(AND(ISNUMBER(D9),D9&gt;0),C9*ROUND(D9,0),"Not Quoted")</f>
        <v>Not Quoted</v>
      </c>
      <c r="G9" s="70"/>
      <c r="H9" s="70"/>
      <c r="I9" s="70"/>
      <c r="J9" s="70"/>
      <c r="K9" s="70"/>
      <c r="L9" s="70"/>
      <c r="M9" s="70">
        <f>IF(ISNUMBER(E9),0,1)</f>
        <v>1</v>
      </c>
      <c r="N9" s="70"/>
      <c r="O9" s="75"/>
      <c r="P9" s="76"/>
    </row>
    <row r="10" spans="1:16" ht="15.75" x14ac:dyDescent="0.25">
      <c r="A10" s="71" t="s">
        <v>22</v>
      </c>
      <c r="B10" s="72" t="s">
        <v>25</v>
      </c>
      <c r="C10" s="73">
        <v>1</v>
      </c>
      <c r="D10" s="133"/>
      <c r="E10" s="104" t="str">
        <f>IF(AND(ISNUMBER(D10),D10&gt;0),C10*ROUND(D10,0),"Not Quoted")</f>
        <v>Not Quoted</v>
      </c>
      <c r="G10" s="70"/>
      <c r="H10" s="70"/>
      <c r="I10" s="70"/>
      <c r="J10" s="70"/>
      <c r="K10" s="70"/>
      <c r="L10" s="70"/>
      <c r="M10" s="70">
        <f>IF(ISNUMBER(E10),0,1)</f>
        <v>1</v>
      </c>
      <c r="N10" s="70"/>
      <c r="O10" s="75"/>
      <c r="P10" s="76"/>
    </row>
    <row r="11" spans="1:16" ht="16.5" thickBot="1" x14ac:dyDescent="0.3">
      <c r="E11" s="105" t="str">
        <f>IF(M11&gt;0,"Quote for all items",SUM(E8:E10))</f>
        <v>Quote for all items</v>
      </c>
      <c r="M11" s="78">
        <f>SUM(M8:M10)</f>
        <v>3</v>
      </c>
    </row>
    <row r="13" spans="1:16" s="68" customFormat="1" ht="15.75" x14ac:dyDescent="0.3">
      <c r="A13" s="79" t="s">
        <v>56</v>
      </c>
      <c r="B13" s="80"/>
      <c r="C13" s="80"/>
      <c r="D13" s="70"/>
      <c r="E13" s="70"/>
    </row>
    <row r="14" spans="1:16" s="68" customFormat="1" ht="15.75" x14ac:dyDescent="0.3">
      <c r="A14" s="81" t="s">
        <v>55</v>
      </c>
      <c r="B14" s="80"/>
      <c r="C14" s="80"/>
      <c r="D14" s="70"/>
      <c r="E14" s="70"/>
    </row>
    <row r="15" spans="1:16" s="68" customFormat="1" ht="15.75" x14ac:dyDescent="0.3">
      <c r="A15" s="81"/>
      <c r="B15" s="80"/>
    </row>
    <row r="16" spans="1:16" s="68" customFormat="1" ht="15.75" x14ac:dyDescent="0.3">
      <c r="A16" s="81"/>
      <c r="B16" s="80"/>
    </row>
    <row r="17" spans="1:7" s="68" customFormat="1" x14ac:dyDescent="0.25">
      <c r="A17" s="134" t="s">
        <v>2</v>
      </c>
      <c r="B17" s="48"/>
      <c r="C17" s="82" t="s">
        <v>81</v>
      </c>
      <c r="F17" s="81"/>
      <c r="G17" s="82" t="s">
        <v>8</v>
      </c>
    </row>
  </sheetData>
  <sheetProtection password="D12A" sheet="1" objects="1" scenarios="1"/>
  <mergeCells count="6">
    <mergeCell ref="A3:H3"/>
    <mergeCell ref="A6:A7"/>
    <mergeCell ref="B6:B7"/>
    <mergeCell ref="C6:C7"/>
    <mergeCell ref="D6:D7"/>
    <mergeCell ref="E6:E7"/>
  </mergeCells>
  <conditionalFormatting sqref="E11">
    <cfRule type="cellIs" dxfId="4" priority="9" stopIfTrue="1" operator="equal">
      <formula>"QUOTE FOR ALL ITEMS"</formula>
    </cfRule>
  </conditionalFormatting>
  <pageMargins left="1.1811023622047245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M7" sqref="M7:M11"/>
    </sheetView>
  </sheetViews>
  <sheetFormatPr defaultColWidth="9.140625" defaultRowHeight="15" x14ac:dyDescent="0.25"/>
  <cols>
    <col min="1" max="1" width="21.5703125" style="18" customWidth="1"/>
    <col min="2" max="10" width="5.85546875" style="18" customWidth="1"/>
    <col min="11" max="11" width="7.42578125" style="18" customWidth="1"/>
    <col min="12" max="12" width="10.140625" style="96" bestFit="1" customWidth="1"/>
    <col min="13" max="13" width="11.42578125" style="18" customWidth="1"/>
    <col min="14" max="14" width="17.85546875" style="18" customWidth="1"/>
    <col min="15" max="15" width="20.7109375" style="18" customWidth="1"/>
    <col min="16" max="20" width="9.140625" style="18"/>
    <col min="21" max="21" width="34.7109375" style="18" customWidth="1"/>
    <col min="22" max="16384" width="9.140625" style="18"/>
  </cols>
  <sheetData>
    <row r="1" spans="1:20" s="16" customFormat="1" ht="15.75" x14ac:dyDescent="0.25">
      <c r="A1" s="115">
        <f>Start!$C$7</f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83"/>
      <c r="M1" s="15"/>
      <c r="N1" s="15"/>
    </row>
    <row r="2" spans="1:20" s="16" customFormat="1" x14ac:dyDescent="0.25">
      <c r="A2" s="15" t="str">
        <f>Start!$A$2</f>
        <v>Annexure-Commercial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83"/>
      <c r="M2" s="15"/>
      <c r="N2" s="15"/>
    </row>
    <row r="3" spans="1:20" s="16" customFormat="1" ht="42" customHeight="1" x14ac:dyDescent="0.25">
      <c r="A3" s="7" t="str">
        <f>Start!$A$4</f>
        <v>Bid for Supply, Installation and Servicing of Laser/ Inkjet Printers, MFPs, Scanners
RFP Ref: LIC/CO/IT-BPR/HW/2024-25/05 Dated: 18.10.2024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7"/>
    </row>
    <row r="5" spans="1:20" ht="15.75" x14ac:dyDescent="0.25">
      <c r="A5" s="118" t="s">
        <v>84</v>
      </c>
    </row>
    <row r="6" spans="1:20" ht="51" customHeight="1" x14ac:dyDescent="0.25">
      <c r="A6" s="19" t="s">
        <v>3</v>
      </c>
      <c r="B6" s="19" t="s">
        <v>26</v>
      </c>
      <c r="C6" s="19" t="s">
        <v>27</v>
      </c>
      <c r="D6" s="19" t="s">
        <v>28</v>
      </c>
      <c r="E6" s="19" t="s">
        <v>29</v>
      </c>
      <c r="F6" s="19" t="s">
        <v>30</v>
      </c>
      <c r="G6" s="19" t="s">
        <v>31</v>
      </c>
      <c r="H6" s="19" t="s">
        <v>32</v>
      </c>
      <c r="I6" s="19" t="s">
        <v>33</v>
      </c>
      <c r="J6" s="19" t="s">
        <v>34</v>
      </c>
      <c r="K6" s="84" t="s">
        <v>85</v>
      </c>
      <c r="L6" s="19" t="s">
        <v>11</v>
      </c>
      <c r="M6" s="84" t="s">
        <v>12</v>
      </c>
      <c r="N6" s="19" t="s">
        <v>48</v>
      </c>
    </row>
    <row r="7" spans="1:20" x14ac:dyDescent="0.25">
      <c r="A7" s="85" t="s">
        <v>17</v>
      </c>
      <c r="B7" s="85">
        <v>557</v>
      </c>
      <c r="C7" s="85">
        <v>362</v>
      </c>
      <c r="D7" s="85">
        <v>294</v>
      </c>
      <c r="E7" s="85">
        <v>392</v>
      </c>
      <c r="F7" s="85">
        <v>473</v>
      </c>
      <c r="G7" s="85">
        <v>401</v>
      </c>
      <c r="H7" s="85">
        <v>722</v>
      </c>
      <c r="I7" s="85">
        <v>314</v>
      </c>
      <c r="J7" s="85">
        <v>238</v>
      </c>
      <c r="K7" s="86">
        <f>SUM(B7:J7)</f>
        <v>3753</v>
      </c>
      <c r="L7" s="87">
        <v>250</v>
      </c>
      <c r="M7" s="101"/>
      <c r="N7" s="102" t="str">
        <f>IF(AND(ISNUMBER(M7),M7&gt;L7),K7*ROUND(M7,0),"Not Quoted")</f>
        <v>Not Quoted</v>
      </c>
    </row>
    <row r="8" spans="1:20" x14ac:dyDescent="0.25">
      <c r="A8" s="85" t="s">
        <v>49</v>
      </c>
      <c r="B8" s="88">
        <v>12</v>
      </c>
      <c r="C8" s="89">
        <v>11</v>
      </c>
      <c r="D8" s="89">
        <v>13</v>
      </c>
      <c r="E8" s="89">
        <v>23</v>
      </c>
      <c r="F8" s="89">
        <v>27</v>
      </c>
      <c r="G8" s="89">
        <v>17</v>
      </c>
      <c r="H8" s="89">
        <v>48</v>
      </c>
      <c r="I8" s="89">
        <v>36</v>
      </c>
      <c r="J8" s="90">
        <v>129</v>
      </c>
      <c r="K8" s="86">
        <f>SUM(B8:J8)</f>
        <v>316</v>
      </c>
      <c r="L8" s="87">
        <v>350</v>
      </c>
      <c r="M8" s="101"/>
      <c r="N8" s="102" t="str">
        <f>IF(AND(ISNUMBER(M8),M8&gt;L8),K8*ROUND(M8,0),"Not Quoted")</f>
        <v>Not Quoted</v>
      </c>
    </row>
    <row r="9" spans="1:20" x14ac:dyDescent="0.25">
      <c r="A9" s="85" t="s">
        <v>50</v>
      </c>
      <c r="B9" s="88">
        <v>1</v>
      </c>
      <c r="C9" s="89"/>
      <c r="D9" s="89">
        <v>1</v>
      </c>
      <c r="E9" s="89">
        <v>2</v>
      </c>
      <c r="F9" s="89">
        <v>2</v>
      </c>
      <c r="G9" s="89">
        <v>1</v>
      </c>
      <c r="H9" s="89">
        <v>2</v>
      </c>
      <c r="I9" s="89">
        <v>1</v>
      </c>
      <c r="J9" s="90">
        <v>19</v>
      </c>
      <c r="K9" s="86">
        <f>SUM(B9:J9)</f>
        <v>29</v>
      </c>
      <c r="L9" s="87">
        <v>350</v>
      </c>
      <c r="M9" s="101"/>
      <c r="N9" s="102" t="str">
        <f>IF(AND(ISNUMBER(M9),M9&gt;L9),K9*ROUND(M9,0),"Not Quoted")</f>
        <v>Not Quoted</v>
      </c>
    </row>
    <row r="10" spans="1:20" x14ac:dyDescent="0.25">
      <c r="A10" s="85" t="s">
        <v>51</v>
      </c>
      <c r="B10" s="85">
        <v>90</v>
      </c>
      <c r="C10" s="85">
        <v>33</v>
      </c>
      <c r="D10" s="85">
        <v>35</v>
      </c>
      <c r="E10" s="85">
        <v>53</v>
      </c>
      <c r="F10" s="85">
        <v>125</v>
      </c>
      <c r="G10" s="85">
        <v>62</v>
      </c>
      <c r="H10" s="85">
        <v>85</v>
      </c>
      <c r="I10" s="85">
        <v>37</v>
      </c>
      <c r="J10" s="85">
        <v>6</v>
      </c>
      <c r="K10" s="86">
        <f>SUM(B10:J10)</f>
        <v>526</v>
      </c>
      <c r="L10" s="87">
        <v>300</v>
      </c>
      <c r="M10" s="101"/>
      <c r="N10" s="102" t="str">
        <f>IF(AND(ISNUMBER(M10),M10&gt;L10),K10*ROUND(M10,0),"Not Quoted")</f>
        <v>Not Quoted</v>
      </c>
    </row>
    <row r="11" spans="1:20" x14ac:dyDescent="0.25">
      <c r="A11" s="85" t="s">
        <v>52</v>
      </c>
      <c r="B11" s="85">
        <v>10</v>
      </c>
      <c r="C11" s="85">
        <v>11</v>
      </c>
      <c r="D11" s="85">
        <v>5</v>
      </c>
      <c r="E11" s="85">
        <v>7</v>
      </c>
      <c r="F11" s="85">
        <v>10</v>
      </c>
      <c r="G11" s="85">
        <v>8</v>
      </c>
      <c r="H11" s="85">
        <v>20</v>
      </c>
      <c r="I11" s="85">
        <v>10</v>
      </c>
      <c r="J11" s="85">
        <v>12</v>
      </c>
      <c r="K11" s="86">
        <f>SUM(B11:J11)</f>
        <v>93</v>
      </c>
      <c r="L11" s="87">
        <v>300</v>
      </c>
      <c r="M11" s="101"/>
      <c r="N11" s="102" t="str">
        <f>IF(AND(ISNUMBER(M11),M11&gt;L11),K11*ROUND(M11,0),"Not Quoted")</f>
        <v>Not Quoted</v>
      </c>
    </row>
    <row r="12" spans="1:20" ht="15.75" x14ac:dyDescent="0.25">
      <c r="A12" s="91" t="s">
        <v>9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103" t="str">
        <f>IF(ISERROR(VLOOKUP("NOT QUOTED",N7:N11,1,FALSE)),SUM(N7:N11),"Quote for all items")</f>
        <v>Quote for all items</v>
      </c>
    </row>
    <row r="15" spans="1:20" s="16" customFormat="1" x14ac:dyDescent="0.25">
      <c r="A15" s="93" t="s">
        <v>53</v>
      </c>
      <c r="L15" s="94"/>
      <c r="Q15" s="95"/>
      <c r="R15" s="95"/>
      <c r="S15" s="95"/>
      <c r="T15" s="95"/>
    </row>
    <row r="16" spans="1:20" s="16" customFormat="1" x14ac:dyDescent="0.25">
      <c r="A16" s="31" t="s">
        <v>54</v>
      </c>
      <c r="L16" s="94"/>
      <c r="Q16" s="95"/>
      <c r="R16" s="95"/>
      <c r="S16" s="95"/>
      <c r="T16" s="95"/>
    </row>
    <row r="17" spans="1:20" s="16" customFormat="1" x14ac:dyDescent="0.25">
      <c r="A17" s="93" t="s">
        <v>10</v>
      </c>
      <c r="L17" s="94"/>
      <c r="Q17" s="95"/>
      <c r="R17" s="95"/>
      <c r="S17" s="95"/>
      <c r="T17" s="95"/>
    </row>
    <row r="18" spans="1:20" s="16" customFormat="1" x14ac:dyDescent="0.25">
      <c r="L18" s="94"/>
      <c r="Q18" s="95"/>
      <c r="R18" s="95"/>
      <c r="S18" s="95"/>
      <c r="T18" s="95"/>
    </row>
    <row r="19" spans="1:20" s="16" customFormat="1" x14ac:dyDescent="0.25">
      <c r="A19" s="2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94"/>
    </row>
    <row r="20" spans="1:20" s="16" customFormat="1" x14ac:dyDescent="0.25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94"/>
    </row>
    <row r="21" spans="1:20" s="16" customFormat="1" x14ac:dyDescent="0.25">
      <c r="A21" s="134" t="s">
        <v>2</v>
      </c>
      <c r="B21" s="28"/>
      <c r="C21" s="28"/>
      <c r="D21" s="28"/>
      <c r="E21" s="28"/>
      <c r="F21" s="28"/>
      <c r="G21" s="28"/>
      <c r="H21" s="28"/>
      <c r="I21" s="28"/>
      <c r="J21" s="26" t="s">
        <v>61</v>
      </c>
      <c r="P21" s="26"/>
    </row>
    <row r="26" spans="1:20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10"/>
      <c r="L26" s="111"/>
    </row>
    <row r="27" spans="1:20" x14ac:dyDescent="0.25">
      <c r="B27" s="112"/>
      <c r="C27" s="112"/>
      <c r="D27" s="112"/>
      <c r="E27" s="112"/>
      <c r="F27" s="112"/>
      <c r="G27" s="112"/>
      <c r="H27" s="112"/>
      <c r="I27" s="112"/>
      <c r="J27" s="112"/>
      <c r="K27" s="110"/>
      <c r="L27" s="111"/>
    </row>
    <row r="28" spans="1:20" x14ac:dyDescent="0.25">
      <c r="B28" s="112"/>
      <c r="C28" s="112"/>
      <c r="D28" s="112"/>
      <c r="E28" s="112"/>
      <c r="F28" s="112"/>
      <c r="G28" s="112"/>
      <c r="H28" s="112"/>
      <c r="I28" s="112"/>
      <c r="J28" s="112"/>
      <c r="K28" s="110"/>
      <c r="L28" s="111"/>
    </row>
    <row r="29" spans="1:20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10"/>
      <c r="L29" s="111"/>
    </row>
    <row r="30" spans="1:20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10"/>
      <c r="L30" s="111"/>
    </row>
  </sheetData>
  <sheetProtection password="D12A" sheet="1" objects="1" scenarios="1"/>
  <mergeCells count="1">
    <mergeCell ref="A3:N3"/>
  </mergeCells>
  <conditionalFormatting sqref="N12">
    <cfRule type="cellIs" dxfId="3" priority="6" stopIfTrue="1" operator="equal">
      <formula>"QUOTE FOR ALL ITEMS"</formula>
    </cfRule>
  </conditionalFormatting>
  <conditionalFormatting sqref="M7">
    <cfRule type="cellIs" dxfId="2" priority="5" stopIfTrue="1" operator="equal">
      <formula>#REF!</formula>
    </cfRule>
  </conditionalFormatting>
  <conditionalFormatting sqref="M8:M10">
    <cfRule type="cellIs" dxfId="1" priority="2" stopIfTrue="1" operator="equal">
      <formula>#REF!</formula>
    </cfRule>
  </conditionalFormatting>
  <conditionalFormatting sqref="M11">
    <cfRule type="cellIs" dxfId="0" priority="1" stopIfTrue="1" operator="equal">
      <formula>#REF!</formula>
    </cfRule>
  </conditionalFormatting>
  <dataValidations count="1">
    <dataValidation type="whole" operator="greaterThan" allowBlank="1" showInputMessage="1" showErrorMessage="1" sqref="M7:M11">
      <formula1>0</formula1>
    </dataValidation>
  </dataValidations>
  <pageMargins left="1.0629921259842521" right="0.70866141732283472" top="0.74803149606299213" bottom="0.74803149606299213" header="0.31496062992125984" footer="0.31496062992125984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Start</vt:lpstr>
      <vt:lpstr>Part-I</vt:lpstr>
      <vt:lpstr>Part-II</vt:lpstr>
      <vt:lpstr>Buyback</vt:lpstr>
      <vt:lpstr>Buyback!Print_Area</vt:lpstr>
      <vt:lpstr>'Part-I'!Print_Area</vt:lpstr>
      <vt:lpstr>Start!Print_Area</vt:lpstr>
    </vt:vector>
  </TitlesOfParts>
  <Manager/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shrikant k pedhavi</dc:creator>
  <cp:keywords/>
  <dc:description/>
  <cp:lastModifiedBy>S Shobhana</cp:lastModifiedBy>
  <cp:lastPrinted>2024-10-17T17:37:14Z</cp:lastPrinted>
  <dcterms:created xsi:type="dcterms:W3CDTF">2016-06-02T09:05:34Z</dcterms:created>
  <dcterms:modified xsi:type="dcterms:W3CDTF">2024-10-18T07:28:24Z</dcterms:modified>
  <cp:category/>
</cp:coreProperties>
</file>