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96" windowWidth="15180" windowHeight="6060"/>
  </bookViews>
  <sheets>
    <sheet name="Start" sheetId="1" r:id="rId1"/>
    <sheet name="Part-I" sheetId="3" r:id="rId2"/>
    <sheet name="Part-II" sheetId="4" r:id="rId3"/>
    <sheet name="Part-III" sheetId="7" r:id="rId4"/>
    <sheet name="Buyback" sheetId="5" r:id="rId5"/>
  </sheets>
  <definedNames>
    <definedName name="_xlnm.Print_Area" localSheetId="2">'Part-II'!$A$1:$J$53</definedName>
    <definedName name="_xlnm.Print_Area" localSheetId="0">Start!$A$1:$N$26</definedName>
  </definedNames>
  <calcPr calcId="144525"/>
</workbook>
</file>

<file path=xl/calcChain.xml><?xml version="1.0" encoding="utf-8"?>
<calcChain xmlns="http://schemas.openxmlformats.org/spreadsheetml/2006/main">
  <c r="E17" i="7" l="1"/>
  <c r="M17" i="7" s="1"/>
  <c r="E16" i="7"/>
  <c r="M16" i="7" s="1"/>
  <c r="E15" i="7"/>
  <c r="M15" i="7" s="1"/>
  <c r="E14" i="7"/>
  <c r="M14" i="7" s="1"/>
  <c r="E13" i="7"/>
  <c r="M13" i="7" s="1"/>
  <c r="E12" i="7"/>
  <c r="M12" i="7" s="1"/>
  <c r="E11" i="7"/>
  <c r="M11" i="7" s="1"/>
  <c r="E10" i="7"/>
  <c r="M10" i="7" s="1"/>
  <c r="E9" i="7"/>
  <c r="M9" i="7" s="1"/>
  <c r="E40" i="4" l="1"/>
  <c r="M40" i="4" s="1"/>
  <c r="E39" i="4"/>
  <c r="M39" i="4" s="1"/>
  <c r="E38" i="4"/>
  <c r="M38" i="4" s="1"/>
  <c r="E37" i="4"/>
  <c r="M37" i="4" s="1"/>
  <c r="E36" i="4"/>
  <c r="M36" i="4" s="1"/>
  <c r="E35" i="4"/>
  <c r="M35" i="4" s="1"/>
  <c r="E34" i="4"/>
  <c r="M34" i="4" s="1"/>
  <c r="E33" i="4"/>
  <c r="M33" i="4" s="1"/>
  <c r="E32" i="4"/>
  <c r="M32" i="4" s="1"/>
  <c r="E31" i="4"/>
  <c r="M31" i="4" s="1"/>
  <c r="E29" i="4"/>
  <c r="M29" i="4" s="1"/>
  <c r="E28" i="4"/>
  <c r="M28" i="4" s="1"/>
  <c r="E26" i="4"/>
  <c r="M26" i="4" s="1"/>
  <c r="E24" i="4"/>
  <c r="M24" i="4" s="1"/>
  <c r="E23" i="4"/>
  <c r="M23" i="4" s="1"/>
  <c r="E21" i="4"/>
  <c r="M21" i="4" s="1"/>
  <c r="E20" i="4"/>
  <c r="M20" i="4" s="1"/>
  <c r="E19" i="4"/>
  <c r="M19" i="4" s="1"/>
  <c r="E18" i="4"/>
  <c r="M18" i="4" s="1"/>
  <c r="E17" i="4"/>
  <c r="M17" i="4" s="1"/>
  <c r="E16" i="4"/>
  <c r="M16" i="4" s="1"/>
  <c r="E15" i="4"/>
  <c r="M15" i="4" s="1"/>
  <c r="E13" i="4"/>
  <c r="M13" i="4" s="1"/>
  <c r="E12" i="4"/>
  <c r="M12" i="4" s="1"/>
  <c r="E11" i="4"/>
  <c r="M11" i="4" s="1"/>
  <c r="E9" i="4"/>
  <c r="M9" i="4" s="1"/>
  <c r="E8" i="4"/>
  <c r="M8" i="4" s="1"/>
  <c r="I10" i="3"/>
  <c r="F10" i="3"/>
  <c r="J10" i="3" l="1"/>
  <c r="K10" i="3" s="1"/>
  <c r="N10" i="3" s="1"/>
  <c r="M41" i="4"/>
  <c r="E41" i="4" s="1"/>
  <c r="I9" i="3"/>
  <c r="F9" i="3"/>
  <c r="I8" i="3"/>
  <c r="F8" i="3"/>
  <c r="J9" i="3" l="1"/>
  <c r="K9" i="3" s="1"/>
  <c r="N9" i="3" s="1"/>
  <c r="J8" i="3"/>
  <c r="K8" i="3" s="1"/>
  <c r="N8" i="3" s="1"/>
  <c r="E8" i="7"/>
  <c r="M8" i="7" s="1"/>
  <c r="M19" i="7" l="1"/>
  <c r="E19" i="7" s="1"/>
  <c r="A3" i="7"/>
  <c r="A2" i="7"/>
  <c r="A1" i="7"/>
  <c r="A3" i="5" l="1"/>
  <c r="A2" i="5"/>
  <c r="A1" i="5"/>
  <c r="F7" i="5"/>
  <c r="A3" i="4"/>
  <c r="A2" i="4"/>
  <c r="A1" i="4"/>
  <c r="A1" i="3"/>
  <c r="A2" i="3"/>
  <c r="A3" i="3"/>
  <c r="I7" i="3"/>
  <c r="F7" i="3"/>
  <c r="J7" i="3" l="1"/>
  <c r="K7" i="3" s="1"/>
  <c r="N7" i="3" s="1"/>
  <c r="F8" i="5"/>
  <c r="N11" i="3" l="1"/>
  <c r="K11" i="3" s="1"/>
  <c r="D23" i="1" l="1"/>
  <c r="B47" i="4" s="1"/>
  <c r="B25" i="7" l="1"/>
  <c r="B19" i="5"/>
  <c r="B16" i="3"/>
</calcChain>
</file>

<file path=xl/sharedStrings.xml><?xml version="1.0" encoding="utf-8"?>
<sst xmlns="http://schemas.openxmlformats.org/spreadsheetml/2006/main" count="150" uniqueCount="128">
  <si>
    <t>Enter Bidder Name</t>
  </si>
  <si>
    <t>Address</t>
  </si>
  <si>
    <t>Contact/Mobile Number</t>
  </si>
  <si>
    <t>Email Id</t>
  </si>
  <si>
    <t>Instructions</t>
  </si>
  <si>
    <t>. Bidder Has to compulsorily quote for all items.</t>
  </si>
  <si>
    <t>. Excel Cells where Bidder has to input values, are unlocked.</t>
  </si>
  <si>
    <t>. All Quotes needs to be in numbers with no decimal points.</t>
  </si>
  <si>
    <t>. For commercial, reference may be made to the technical specifications</t>
  </si>
  <si>
    <t>Date:</t>
  </si>
  <si>
    <t>Annexure-II</t>
  </si>
  <si>
    <t>ITEM NO.</t>
  </si>
  <si>
    <t>ITEM</t>
  </si>
  <si>
    <t>Quantity</t>
  </si>
  <si>
    <t>Model-1</t>
  </si>
  <si>
    <t>Model-2</t>
  </si>
  <si>
    <t>L1 Model Quote</t>
  </si>
  <si>
    <t>L1 TOTAL</t>
  </si>
  <si>
    <t>Total</t>
  </si>
  <si>
    <t>Model</t>
  </si>
  <si>
    <t>Quote</t>
  </si>
  <si>
    <t>Grand Total</t>
  </si>
  <si>
    <t>This is to certify that no correction / modifications have been done soft copy and this hard copy matches exactly with soft copy that is being submitted.</t>
  </si>
  <si>
    <t>Signature of Vendor/Vendor's Representative</t>
  </si>
  <si>
    <t>Sr. No.</t>
  </si>
  <si>
    <t>Rate</t>
  </si>
  <si>
    <t>Part-2.1</t>
  </si>
  <si>
    <t>Part-2.2</t>
  </si>
  <si>
    <t>Part-2.3</t>
  </si>
  <si>
    <t>Part-2.4</t>
  </si>
  <si>
    <t>Part-2.5</t>
  </si>
  <si>
    <t>Part-2.6</t>
  </si>
  <si>
    <t>Part-2.7</t>
  </si>
  <si>
    <t>Part-2.8</t>
  </si>
  <si>
    <t>Part-2.9</t>
  </si>
  <si>
    <t>TOTAL</t>
  </si>
  <si>
    <t>The above buyback quantities are tentative &amp; meant to arrive at the L1 vendor. The exact quantities will be indicated by the Zones to the vendor at a later stage.</t>
  </si>
  <si>
    <t>It is therefore mandatory that the unit rate for all items should be submitted.</t>
  </si>
  <si>
    <t>Base Rate</t>
  </si>
  <si>
    <t>Total Estimated Quantity
(A)</t>
  </si>
  <si>
    <t>UNIT RATE
(B)</t>
  </si>
  <si>
    <t>TOTAL( A x B )</t>
  </si>
  <si>
    <t>Software</t>
  </si>
  <si>
    <t>Part-3.1</t>
  </si>
  <si>
    <t>Quantitiy</t>
  </si>
  <si>
    <t>Part-3.2</t>
  </si>
  <si>
    <t>Part-3.3</t>
  </si>
  <si>
    <t>Part-2.10</t>
  </si>
  <si>
    <t>Part-2.11</t>
  </si>
  <si>
    <t>Part-2.12</t>
  </si>
  <si>
    <t>Part-2.13</t>
  </si>
  <si>
    <t>Part-2.14</t>
  </si>
  <si>
    <t>Part-2.15</t>
  </si>
  <si>
    <t>Part-2.16</t>
  </si>
  <si>
    <t>Part-2.17</t>
  </si>
  <si>
    <t>Part-2.18</t>
  </si>
  <si>
    <t>Part-2.19</t>
  </si>
  <si>
    <t>Part-2.20</t>
  </si>
  <si>
    <t>Part-2.21</t>
  </si>
  <si>
    <t>1A-1</t>
  </si>
  <si>
    <t>1A-2</t>
  </si>
  <si>
    <t>1B</t>
  </si>
  <si>
    <t>1C</t>
  </si>
  <si>
    <t>Entry Level Server-1</t>
  </si>
  <si>
    <t>Entry Level Server-2</t>
  </si>
  <si>
    <t>Mid Level Server</t>
  </si>
  <si>
    <t>High End Server</t>
  </si>
  <si>
    <t>RFP Reference No: LIC/CO/IT-BPR/HW/2016-17/05</t>
  </si>
  <si>
    <t>HDDs - SERVERS</t>
  </si>
  <si>
    <t>RAM - SERVERS</t>
  </si>
  <si>
    <t>BACKUP DRIVE &amp; MEDIA</t>
  </si>
  <si>
    <t>Part-2.22</t>
  </si>
  <si>
    <t>Part-2.23</t>
  </si>
  <si>
    <t>Part-2.24</t>
  </si>
  <si>
    <t>Part-2.25</t>
  </si>
  <si>
    <t>Part-2.26</t>
  </si>
  <si>
    <t>Part-2.27</t>
  </si>
  <si>
    <t>LTO 5 Tape Drive with SAS Controller Card &amp; Rack Mounting kit</t>
  </si>
  <si>
    <t>LTO 5 Tape Drive without SAS Controller Card</t>
  </si>
  <si>
    <t>Ultrium LTO-5 Tapes  Imation/HP/Quantum/Fujitsu/Tandberg/Sony/ IBM/ TDK/Fujifilm Make</t>
  </si>
  <si>
    <t>Ultrium LTO-5 Cleaning Cartridges  Imation/HP/Quantum/Fujitsu/Tandberg/Sony/ IBM/ TDK/Fujifilm Make</t>
  </si>
  <si>
    <t>LTO 6 Tape Drive without SAS Controller Card</t>
  </si>
  <si>
    <t>Ultrium LTO-6 Tapes  Imation/HP/Quantum/Fujitsu/Tandberg/Sony/ IBM/ TDK/Fujifilm Make</t>
  </si>
  <si>
    <t>Ultrium LTO-6 Cleaning Cartridges  Imation/HP/Quantum/Fujitsu/Tandberg/Sony/ IBM/ TDK/Fujifilm Make</t>
  </si>
  <si>
    <t>KVM Switches (OEM / ATEN)</t>
  </si>
  <si>
    <t xml:space="preserve">8 port integrated LCD-  KVM  rack mountable switch full set with cables, 17'' TFT LCD panel, mouse, keyboard in notebook form factor for Intel / Sun servers , PS2/USB INTERFACE </t>
  </si>
  <si>
    <t>16 port integrated LCD-  KVM  rack mountable switch full set with cables, 17" TFT LCD panel, mouse, keyboard in notebook form factor for Intel / Sun servers . , PS2/USB INTERFACE</t>
  </si>
  <si>
    <t>BACKUP CONTROLLERS</t>
  </si>
  <si>
    <t>Backup  Controller - Dual Channel USB(Internal)/ SATA/SAS Controller,PCI-e based</t>
  </si>
  <si>
    <t>NIC CARDS</t>
  </si>
  <si>
    <t>Network Interface Card 10/100 MB/S   DLINK/DAX/REALTEK Make</t>
  </si>
  <si>
    <t>Network Interface Card 10/100/1000 MB/S  DLINK/DAX/REALTEK Make</t>
  </si>
  <si>
    <t>RACKS</t>
  </si>
  <si>
    <t>6U.  Wall Mount Rack (Valreck/President/HCL make) for Patch Panel &amp;  network switch  Valrack/President Make</t>
  </si>
  <si>
    <t>9U.  Wall Mount Rack (Valreck/President/HCL make) for Patch Panel &amp;  network switch</t>
  </si>
  <si>
    <t xml:space="preserve">19U.  Wall Mount Rack (Valreck/President/HCL make) for Patch Panel &amp;  network switch </t>
  </si>
  <si>
    <t>36U Rack (Valreck/President/HCL make) for Patch Panel &amp;  network switch</t>
  </si>
  <si>
    <t>42U.Rack (Valreck/President/HCL make) for Patch Panel &amp;  network switch</t>
  </si>
  <si>
    <t>42U rack with 16A PDU, Utility Shelf, Sliding Shelf with sufficient cable managers, fans and castor wheels.</t>
  </si>
  <si>
    <t>36U Rack with Redundant PDU's with sufficient ports, Sufficient Cable Managers, Fans &amp; Castor Wheels.</t>
  </si>
  <si>
    <t>Rack Mountable KIT for servers</t>
  </si>
  <si>
    <t>5A 12 SOCKET POWER STRIP ( FOR RACK) WITH SOCKET</t>
  </si>
  <si>
    <t>15A 12 SOCKET POWER STRIP ( FOR RACK) WITH SOCKET</t>
  </si>
  <si>
    <t>SPECIFICATIONS FOR HARDWARE ITEMS FOR   2016-17</t>
  </si>
  <si>
    <t>SQL CAL 2012 (Device based)</t>
  </si>
  <si>
    <t>Windows Server CAL</t>
  </si>
  <si>
    <t>PL/SQL Developer (64 bit)- 5 User Licence Pack with Annual Service Contract</t>
  </si>
  <si>
    <t>Part-3.4</t>
  </si>
  <si>
    <t>Part-3.5</t>
  </si>
  <si>
    <t>Part-3.6</t>
  </si>
  <si>
    <t>Part-3.7</t>
  </si>
  <si>
    <t>Part-3.8</t>
  </si>
  <si>
    <t>Part-3.9</t>
  </si>
  <si>
    <t>Part-3.10</t>
  </si>
  <si>
    <t>Server</t>
  </si>
  <si>
    <t>ORACLE 12C , 64 Bit Standard Edition (Core based)</t>
  </si>
  <si>
    <t>ORACLE 12C , 64 Bit Enterprise Edition (Core based)</t>
  </si>
  <si>
    <t>Executive Director (IT/BPR)</t>
  </si>
  <si>
    <t>600 GB SAS 15K RPM Hot Pluggable SFF
Make for For NON MNC OEM - Seagate/ Hitachi/ Fujitsu/Western Digital.
(Compatible With Model quoted)</t>
  </si>
  <si>
    <t>900 GB SAS 10K RPM Hot Pluggable  
Make for For NON MNC OEM - Seagate/ Hitachi/ Fujitsu
(Compatible With Model quoted)</t>
  </si>
  <si>
    <t>8 GB DDR3 1600 MHz DIMM FOR SERVER   OEM/Kingston/ Micron/ Samsung/ Hynix/ A-Data/ Transcend Make ROHS certifed
(Compatible With Model quoted)</t>
  </si>
  <si>
    <t>16 GB Dual Rank DDR3 1600 MHz RDIMM FOR SERVER   OEM/Kingston/ Micron/ Samsung/ Hynix/ A-Data/ Transcend Make ROHS certifed
(Compatible With Model quoted)</t>
  </si>
  <si>
    <t>32 GB Dual Rank DDR3 1600 MHz RDIMM FOR SERVER   OEM/Kingston/ Micron/ Samsung/ Hynix/ A-Data/ Transcend Make ROHS certifed
(Compatible With Model quoted)</t>
  </si>
  <si>
    <t>MS Windows 2016 R2 Server Standard down gradable to MS Windows2012 Standard/ MS Windows2008 Standard</t>
  </si>
  <si>
    <t>MS Windows 2016 R2 Server Datacenter down gradable to MS Windows2012 Standard/ MS Windows2008 Standard</t>
  </si>
  <si>
    <t>MS SQL 2016 Enterprise down gradable to MS SQL 2014 R2 / MS SQL 2012 R2 (64 bit) (Core based)</t>
  </si>
  <si>
    <t>MS SQL 2016 Standard down gradable to MS SQL 2014 R2 / MS SQL 2012 R2 (64 bit) (Core based)</t>
  </si>
  <si>
    <t>MS SQL 2016 Standard down gradable to MS SQL 2014 R2 / MS SQL 2012 R2  (64 bit) (Server based)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</si>
</sst>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2"/>
      <name val="Times New Roman"/>
      <family val="1"/>
    </font>
    <font>
      <b/>
      <u/>
      <sz val="10"/>
      <name val="Arial"/>
      <family val="2"/>
    </font>
    <font>
      <b/>
      <u/>
      <sz val="12"/>
      <name val="Arial"/>
      <family val="2"/>
    </font>
    <font>
      <b/>
      <sz val="10"/>
      <name val="Arial"/>
      <family val="2"/>
    </font>
    <font>
      <sz val="10"/>
      <name val="Arial"/>
      <family val="2"/>
    </font>
    <font>
      <sz val="12"/>
      <name val="Arial"/>
      <family val="2"/>
    </font>
    <font>
      <u/>
      <sz val="10"/>
      <color indexed="12"/>
      <name val="Arial"/>
      <family val="2"/>
    </font>
    <font>
      <b/>
      <sz val="12"/>
      <name val="Arial"/>
      <family val="2"/>
    </font>
    <font>
      <b/>
      <sz val="11"/>
      <name val="Times New Roman"/>
      <family val="1"/>
    </font>
    <font>
      <sz val="10"/>
      <color indexed="8"/>
      <name val="Arial"/>
      <family val="2"/>
    </font>
    <font>
      <sz val="11"/>
      <name val="Arial"/>
      <family val="2"/>
    </font>
    <font>
      <sz val="10"/>
      <color theme="1"/>
      <name val="Arial"/>
      <family val="2"/>
    </font>
    <font>
      <b/>
      <sz val="14"/>
      <color theme="1"/>
      <name val="Calibri"/>
      <family val="2"/>
      <scheme val="minor"/>
    </font>
    <font>
      <b/>
      <sz val="11"/>
      <name val="Arial"/>
      <family val="2"/>
    </font>
    <font>
      <sz val="11"/>
      <color rgb="FF00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31"/>
      </patternFill>
    </fill>
    <fill>
      <patternFill patternType="solid">
        <fgColor theme="0" tint="-0.34998626667073579"/>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style="medium">
        <color indexed="64"/>
      </left>
      <right style="medium">
        <color indexed="64"/>
      </right>
      <top/>
      <bottom style="thin">
        <color indexed="8"/>
      </bottom>
      <diagonal/>
    </border>
    <border>
      <left style="thin">
        <color indexed="64"/>
      </left>
      <right style="thin">
        <color indexed="64"/>
      </right>
      <top/>
      <bottom/>
      <diagonal/>
    </border>
  </borders>
  <cellStyleXfs count="5">
    <xf numFmtId="0" fontId="0" fillId="0" borderId="0"/>
    <xf numFmtId="0" fontId="7" fillId="0" borderId="0"/>
    <xf numFmtId="0" fontId="9" fillId="0" borderId="0" applyNumberFormat="0" applyFill="0" applyBorder="0" applyAlignment="0" applyProtection="0">
      <alignment vertical="top"/>
      <protection locked="0"/>
    </xf>
    <xf numFmtId="0" fontId="3" fillId="0" borderId="0"/>
    <xf numFmtId="0" fontId="1" fillId="0" borderId="0"/>
  </cellStyleXfs>
  <cellXfs count="135">
    <xf numFmtId="0" fontId="0" fillId="0" borderId="0" xfId="0"/>
    <xf numFmtId="0" fontId="3" fillId="0" borderId="0" xfId="0" applyFont="1"/>
    <xf numFmtId="0" fontId="3" fillId="2" borderId="4" xfId="0" applyFont="1" applyFill="1" applyBorder="1"/>
    <xf numFmtId="0" fontId="3" fillId="2" borderId="0" xfId="0" applyFont="1" applyFill="1" applyBorder="1"/>
    <xf numFmtId="0" fontId="3" fillId="2" borderId="5" xfId="0" applyFont="1" applyFill="1" applyBorder="1"/>
    <xf numFmtId="0" fontId="6" fillId="2" borderId="0" xfId="0" applyFont="1" applyFill="1" applyBorder="1"/>
    <xf numFmtId="0" fontId="3" fillId="2" borderId="0" xfId="0" applyFont="1" applyFill="1" applyBorder="1" applyAlignment="1">
      <alignment horizontal="left"/>
    </xf>
    <xf numFmtId="0" fontId="3" fillId="0" borderId="5" xfId="0" applyFont="1" applyBorder="1"/>
    <xf numFmtId="0" fontId="3" fillId="2" borderId="0" xfId="0" applyFont="1" applyFill="1" applyBorder="1" applyAlignment="1">
      <alignment horizontal="center"/>
    </xf>
    <xf numFmtId="0" fontId="6" fillId="2" borderId="0" xfId="0" applyFont="1" applyFill="1" applyBorder="1" applyProtection="1"/>
    <xf numFmtId="0" fontId="3" fillId="2" borderId="0" xfId="0" applyFont="1" applyFill="1" applyBorder="1" applyAlignment="1" applyProtection="1">
      <alignment horizontal="center"/>
    </xf>
    <xf numFmtId="0" fontId="3" fillId="0" borderId="0" xfId="0" applyFont="1" applyBorder="1" applyAlignment="1">
      <alignment horizontal="right"/>
    </xf>
    <xf numFmtId="15" fontId="8" fillId="2" borderId="0" xfId="1" applyNumberFormat="1" applyFont="1" applyFill="1" applyBorder="1" applyAlignment="1" applyProtection="1">
      <alignment vertical="center"/>
    </xf>
    <xf numFmtId="0" fontId="9" fillId="2" borderId="0" xfId="2" applyFill="1" applyBorder="1" applyAlignment="1" applyProtection="1"/>
    <xf numFmtId="0" fontId="3" fillId="2" borderId="18" xfId="0" applyFont="1" applyFill="1" applyBorder="1"/>
    <xf numFmtId="0" fontId="3" fillId="2" borderId="19" xfId="0" applyFont="1" applyFill="1" applyBorder="1"/>
    <xf numFmtId="0" fontId="3" fillId="2" borderId="20" xfId="0" applyFont="1" applyFill="1" applyBorder="1"/>
    <xf numFmtId="0" fontId="10" fillId="2" borderId="0" xfId="0" applyFont="1" applyFill="1" applyAlignment="1" applyProtection="1">
      <alignment horizontal="left"/>
    </xf>
    <xf numFmtId="0" fontId="0" fillId="0" borderId="0" xfId="0" applyBorder="1" applyProtection="1"/>
    <xf numFmtId="0" fontId="0" fillId="0" borderId="0" xfId="0" applyProtection="1"/>
    <xf numFmtId="0" fontId="5" fillId="2" borderId="0" xfId="0" applyFont="1" applyFill="1" applyBorder="1" applyAlignment="1" applyProtection="1">
      <alignment vertical="center"/>
    </xf>
    <xf numFmtId="0" fontId="11" fillId="0" borderId="0" xfId="0" applyFont="1" applyBorder="1" applyAlignment="1" applyProtection="1">
      <alignment vertical="center" wrapText="1"/>
    </xf>
    <xf numFmtId="0" fontId="3" fillId="0" borderId="24" xfId="0" applyFont="1" applyBorder="1" applyAlignment="1" applyProtection="1">
      <alignment horizontal="right"/>
      <protection hidden="1"/>
    </xf>
    <xf numFmtId="0" fontId="0" fillId="0" borderId="13" xfId="0" applyBorder="1"/>
    <xf numFmtId="0" fontId="6" fillId="0" borderId="0" xfId="0" applyFont="1" applyFill="1" applyBorder="1" applyAlignment="1" applyProtection="1">
      <alignment horizontal="left"/>
    </xf>
    <xf numFmtId="0" fontId="12" fillId="0" borderId="0" xfId="0" applyFont="1" applyFill="1" applyBorder="1" applyAlignment="1" applyProtection="1">
      <alignment horizontal="center" wrapText="1"/>
    </xf>
    <xf numFmtId="0" fontId="1" fillId="0" borderId="0" xfId="3" applyFont="1" applyAlignment="1" applyProtection="1">
      <alignment wrapText="1"/>
    </xf>
    <xf numFmtId="0" fontId="6" fillId="0" borderId="0" xfId="0" applyFont="1" applyBorder="1" applyProtection="1"/>
    <xf numFmtId="1" fontId="13" fillId="0" borderId="0" xfId="0" applyNumberFormat="1" applyFont="1" applyBorder="1" applyAlignment="1" applyProtection="1">
      <alignment horizontal="center" vertical="center"/>
    </xf>
    <xf numFmtId="164" fontId="0" fillId="0" borderId="0" xfId="0" applyNumberFormat="1" applyAlignment="1" applyProtection="1">
      <alignment horizontal="left"/>
    </xf>
    <xf numFmtId="0" fontId="6" fillId="0" borderId="0" xfId="0" applyFont="1" applyBorder="1" applyAlignment="1" applyProtection="1"/>
    <xf numFmtId="0" fontId="0" fillId="0" borderId="26" xfId="0" applyNumberFormat="1" applyBorder="1" applyProtection="1">
      <protection locked="0"/>
    </xf>
    <xf numFmtId="0" fontId="0" fillId="0" borderId="25" xfId="0" applyNumberFormat="1" applyFont="1" applyBorder="1" applyProtection="1">
      <protection locked="0"/>
    </xf>
    <xf numFmtId="0" fontId="1" fillId="0" borderId="0" xfId="4" applyProtection="1"/>
    <xf numFmtId="0" fontId="0" fillId="0" borderId="13" xfId="0" applyBorder="1" applyAlignment="1" applyProtection="1">
      <alignment horizontal="left" vertical="center"/>
    </xf>
    <xf numFmtId="0" fontId="7" fillId="0" borderId="13" xfId="3" applyFont="1" applyFill="1" applyBorder="1" applyAlignment="1" applyProtection="1">
      <alignment vertical="top" wrapText="1"/>
    </xf>
    <xf numFmtId="0" fontId="1" fillId="0" borderId="13" xfId="3" applyFont="1" applyFill="1" applyBorder="1" applyAlignment="1" applyProtection="1">
      <alignment horizontal="right" wrapText="1"/>
    </xf>
    <xf numFmtId="0" fontId="0" fillId="0" borderId="13" xfId="0" applyNumberFormat="1" applyFont="1" applyFill="1" applyBorder="1" applyAlignment="1" applyProtection="1">
      <alignment horizontal="right"/>
      <protection locked="0"/>
    </xf>
    <xf numFmtId="1" fontId="6" fillId="0" borderId="14" xfId="0" applyNumberFormat="1" applyFont="1" applyBorder="1" applyAlignment="1" applyProtection="1">
      <alignment horizontal="right"/>
    </xf>
    <xf numFmtId="0" fontId="10" fillId="0" borderId="0" xfId="3" applyFont="1" applyProtection="1"/>
    <xf numFmtId="0" fontId="10" fillId="4" borderId="21" xfId="3" applyFont="1" applyFill="1" applyBorder="1" applyAlignment="1" applyProtection="1">
      <alignment horizontal="center" vertical="center" wrapText="1"/>
    </xf>
    <xf numFmtId="0" fontId="0" fillId="0" borderId="0" xfId="0" applyAlignment="1">
      <alignment horizontal="right"/>
    </xf>
    <xf numFmtId="0" fontId="1" fillId="0" borderId="0" xfId="3" applyFont="1" applyFill="1" applyAlignment="1" applyProtection="1">
      <alignment wrapText="1"/>
    </xf>
    <xf numFmtId="0" fontId="0" fillId="0" borderId="12" xfId="0" applyBorder="1" applyProtection="1"/>
    <xf numFmtId="0" fontId="0" fillId="0" borderId="13" xfId="0" applyFont="1" applyFill="1" applyBorder="1" applyProtection="1"/>
    <xf numFmtId="0" fontId="0" fillId="0" borderId="13" xfId="0" applyNumberFormat="1" applyFont="1" applyFill="1" applyBorder="1" applyProtection="1">
      <protection locked="0"/>
    </xf>
    <xf numFmtId="0" fontId="3" fillId="0" borderId="17" xfId="0" applyFont="1" applyBorder="1" applyAlignment="1">
      <alignment horizontal="right"/>
    </xf>
    <xf numFmtId="0" fontId="6" fillId="0" borderId="0" xfId="0" applyFont="1" applyProtection="1"/>
    <xf numFmtId="0" fontId="0" fillId="0" borderId="13" xfId="0" applyFont="1" applyFill="1" applyBorder="1" applyAlignment="1" applyProtection="1">
      <alignment wrapText="1"/>
    </xf>
    <xf numFmtId="0" fontId="0" fillId="0" borderId="0" xfId="0" applyBorder="1" applyAlignment="1" applyProtection="1">
      <alignment wrapText="1"/>
    </xf>
    <xf numFmtId="0" fontId="0" fillId="0" borderId="0" xfId="0" applyAlignment="1">
      <alignment wrapText="1"/>
    </xf>
    <xf numFmtId="0" fontId="0" fillId="0" borderId="0" xfId="0" applyAlignment="1" applyProtection="1">
      <alignment wrapText="1"/>
    </xf>
    <xf numFmtId="0" fontId="6" fillId="3" borderId="9" xfId="0" applyFont="1" applyFill="1" applyBorder="1" applyAlignment="1" applyProtection="1">
      <alignment horizontal="center" vertical="center"/>
    </xf>
    <xf numFmtId="0" fontId="6" fillId="3" borderId="10"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xf>
    <xf numFmtId="0" fontId="6" fillId="3" borderId="11" xfId="0" applyFont="1" applyFill="1" applyBorder="1" applyAlignment="1" applyProtection="1">
      <alignment horizontal="center" vertical="center"/>
    </xf>
    <xf numFmtId="0" fontId="0" fillId="0" borderId="13" xfId="0" applyFill="1" applyBorder="1" applyAlignment="1">
      <alignment vertical="top" wrapText="1"/>
    </xf>
    <xf numFmtId="0" fontId="0" fillId="0" borderId="23" xfId="0" applyNumberFormat="1" applyFont="1" applyBorder="1" applyProtection="1">
      <protection locked="0"/>
    </xf>
    <xf numFmtId="0" fontId="6" fillId="3" borderId="28" xfId="0" applyFont="1" applyFill="1" applyBorder="1" applyProtection="1"/>
    <xf numFmtId="0" fontId="2" fillId="0" borderId="32" xfId="0" applyFont="1" applyBorder="1" applyAlignment="1" applyProtection="1">
      <alignment horizontal="left"/>
    </xf>
    <xf numFmtId="0" fontId="2" fillId="0" borderId="33" xfId="0" applyFont="1" applyBorder="1" applyAlignment="1" applyProtection="1">
      <alignment horizontal="left"/>
    </xf>
    <xf numFmtId="0" fontId="2" fillId="0" borderId="34" xfId="0" applyFont="1" applyBorder="1" applyAlignment="1" applyProtection="1">
      <alignment horizontal="left"/>
    </xf>
    <xf numFmtId="0" fontId="6" fillId="3" borderId="35" xfId="0" applyFont="1" applyFill="1" applyBorder="1" applyAlignment="1" applyProtection="1">
      <alignment horizontal="center" vertical="top"/>
    </xf>
    <xf numFmtId="0" fontId="6" fillId="3" borderId="36" xfId="0" applyFont="1" applyFill="1" applyBorder="1" applyAlignment="1" applyProtection="1">
      <alignment vertical="top"/>
    </xf>
    <xf numFmtId="0" fontId="7" fillId="0" borderId="37" xfId="0" applyFont="1" applyFill="1" applyBorder="1" applyProtection="1"/>
    <xf numFmtId="0" fontId="7" fillId="0" borderId="38" xfId="0" applyFont="1" applyFill="1" applyBorder="1" applyProtection="1"/>
    <xf numFmtId="0" fontId="7" fillId="0" borderId="36" xfId="0" applyFont="1" applyFill="1" applyBorder="1" applyProtection="1"/>
    <xf numFmtId="0" fontId="7" fillId="0" borderId="32" xfId="0" applyFont="1" applyFill="1" applyBorder="1" applyProtection="1"/>
    <xf numFmtId="0" fontId="7" fillId="0" borderId="33" xfId="0" applyFont="1" applyFill="1" applyBorder="1" applyProtection="1"/>
    <xf numFmtId="0" fontId="7" fillId="0" borderId="34" xfId="0" applyFont="1" applyFill="1" applyBorder="1" applyProtection="1"/>
    <xf numFmtId="0" fontId="6" fillId="3" borderId="40" xfId="0" applyFont="1" applyFill="1" applyBorder="1" applyProtection="1"/>
    <xf numFmtId="0" fontId="6" fillId="3" borderId="29" xfId="0" applyFont="1" applyFill="1" applyBorder="1" applyProtection="1"/>
    <xf numFmtId="0" fontId="0" fillId="0" borderId="41" xfId="0" applyNumberFormat="1" applyFont="1" applyBorder="1" applyProtection="1">
      <protection locked="0"/>
    </xf>
    <xf numFmtId="0" fontId="6" fillId="3" borderId="22" xfId="0" applyFont="1" applyFill="1" applyBorder="1" applyProtection="1">
      <protection hidden="1"/>
    </xf>
    <xf numFmtId="0" fontId="0" fillId="0" borderId="42" xfId="0" applyNumberFormat="1" applyFont="1" applyBorder="1" applyProtection="1">
      <protection locked="0"/>
    </xf>
    <xf numFmtId="1" fontId="0" fillId="0" borderId="43" xfId="0" applyNumberFormat="1" applyBorder="1" applyAlignment="1" applyProtection="1">
      <alignment horizontal="right"/>
      <protection hidden="1"/>
    </xf>
    <xf numFmtId="0" fontId="0" fillId="0" borderId="26" xfId="0" applyNumberFormat="1" applyFont="1" applyBorder="1" applyProtection="1">
      <protection locked="0"/>
    </xf>
    <xf numFmtId="1" fontId="0" fillId="0" borderId="27" xfId="0" applyNumberFormat="1" applyBorder="1" applyAlignment="1" applyProtection="1">
      <alignment horizontal="right"/>
      <protection hidden="1"/>
    </xf>
    <xf numFmtId="0" fontId="0" fillId="0" borderId="44" xfId="0" applyNumberFormat="1" applyFont="1" applyBorder="1" applyProtection="1">
      <protection locked="0"/>
    </xf>
    <xf numFmtId="1" fontId="0" fillId="0" borderId="45" xfId="0" applyNumberFormat="1" applyBorder="1" applyAlignment="1" applyProtection="1">
      <alignment horizontal="right"/>
      <protection hidden="1"/>
    </xf>
    <xf numFmtId="0" fontId="3" fillId="0" borderId="20" xfId="0" applyFont="1" applyBorder="1" applyAlignment="1" applyProtection="1">
      <alignment horizontal="right"/>
      <protection hidden="1"/>
    </xf>
    <xf numFmtId="0" fontId="3" fillId="0" borderId="8" xfId="0" applyFont="1" applyBorder="1" applyAlignment="1" applyProtection="1">
      <alignment horizontal="right"/>
      <protection hidden="1"/>
    </xf>
    <xf numFmtId="0" fontId="0" fillId="0" borderId="48" xfId="0" applyFont="1" applyBorder="1" applyProtection="1">
      <protection hidden="1"/>
    </xf>
    <xf numFmtId="0" fontId="0" fillId="0" borderId="30" xfId="0" applyFont="1" applyBorder="1" applyProtection="1">
      <protection hidden="1"/>
    </xf>
    <xf numFmtId="0" fontId="0" fillId="0" borderId="22" xfId="0" applyFont="1" applyBorder="1" applyProtection="1">
      <protection hidden="1"/>
    </xf>
    <xf numFmtId="0" fontId="0" fillId="0" borderId="42" xfId="0" applyNumberFormat="1" applyBorder="1" applyProtection="1">
      <protection locked="0"/>
    </xf>
    <xf numFmtId="0" fontId="0" fillId="0" borderId="44" xfId="0" applyNumberFormat="1" applyBorder="1" applyProtection="1">
      <protection locked="0"/>
    </xf>
    <xf numFmtId="0" fontId="14" fillId="0" borderId="13" xfId="0" applyFont="1" applyFill="1" applyBorder="1" applyAlignment="1">
      <alignment vertical="top" wrapText="1"/>
    </xf>
    <xf numFmtId="0" fontId="12" fillId="0" borderId="13" xfId="0" applyFont="1" applyFill="1" applyBorder="1" applyAlignment="1" applyProtection="1">
      <alignment vertical="top"/>
    </xf>
    <xf numFmtId="0" fontId="12" fillId="0" borderId="13" xfId="0" applyFont="1" applyFill="1" applyBorder="1" applyAlignment="1" applyProtection="1">
      <alignment vertical="top" wrapText="1"/>
    </xf>
    <xf numFmtId="0" fontId="7" fillId="0" borderId="13" xfId="3" applyFont="1" applyFill="1" applyBorder="1" applyAlignment="1" applyProtection="1">
      <alignment horizontal="left" vertical="top" wrapText="1"/>
    </xf>
    <xf numFmtId="0" fontId="15" fillId="0" borderId="0" xfId="0" applyFont="1"/>
    <xf numFmtId="0" fontId="0" fillId="5" borderId="13" xfId="0" applyFill="1" applyBorder="1" applyAlignment="1" applyProtection="1">
      <alignment horizontal="left" vertical="center"/>
    </xf>
    <xf numFmtId="0" fontId="16" fillId="5" borderId="13" xfId="3" applyFont="1" applyFill="1" applyBorder="1" applyAlignment="1" applyProtection="1">
      <alignment horizontal="center" vertical="top" wrapText="1"/>
    </xf>
    <xf numFmtId="0" fontId="0" fillId="5" borderId="13" xfId="0" applyFill="1" applyBorder="1" applyProtection="1"/>
    <xf numFmtId="0" fontId="0" fillId="5" borderId="13" xfId="0" applyFill="1" applyBorder="1"/>
    <xf numFmtId="0" fontId="2" fillId="5" borderId="13" xfId="0" applyFont="1" applyFill="1" applyBorder="1" applyAlignment="1">
      <alignment horizontal="center" vertical="center" wrapText="1"/>
    </xf>
    <xf numFmtId="0" fontId="0" fillId="5" borderId="49" xfId="0" applyFill="1" applyBorder="1" applyAlignment="1" applyProtection="1">
      <alignment horizontal="left" vertical="center"/>
    </xf>
    <xf numFmtId="0" fontId="6" fillId="5" borderId="49" xfId="3" applyFont="1" applyFill="1" applyBorder="1" applyAlignment="1" applyProtection="1">
      <alignment horizontal="center" vertical="center" wrapText="1"/>
    </xf>
    <xf numFmtId="0" fontId="17" fillId="0" borderId="13" xfId="0" applyFont="1" applyBorder="1" applyAlignment="1">
      <alignment wrapText="1"/>
    </xf>
    <xf numFmtId="0" fontId="0" fillId="0" borderId="13" xfId="0" applyBorder="1" applyAlignment="1">
      <alignment vertical="center" wrapText="1"/>
    </xf>
    <xf numFmtId="0" fontId="8" fillId="2" borderId="6" xfId="1" applyFont="1" applyFill="1" applyBorder="1" applyAlignment="1" applyProtection="1">
      <alignment horizontal="left" vertical="center"/>
      <protection locked="0"/>
    </xf>
    <xf numFmtId="0" fontId="8" fillId="2" borderId="7" xfId="1" applyFont="1" applyFill="1" applyBorder="1" applyAlignment="1" applyProtection="1">
      <alignment horizontal="left" vertical="center"/>
      <protection locked="0"/>
    </xf>
    <xf numFmtId="0" fontId="8" fillId="2" borderId="8" xfId="1" applyFont="1" applyFill="1" applyBorder="1" applyAlignment="1" applyProtection="1">
      <alignment horizontal="left" vertical="center"/>
      <protection locked="0"/>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8" fillId="2" borderId="9" xfId="1" applyFont="1" applyFill="1" applyBorder="1" applyAlignment="1" applyProtection="1">
      <alignment horizontal="left" vertical="center"/>
      <protection locked="0"/>
    </xf>
    <xf numFmtId="0" fontId="8" fillId="2" borderId="10" xfId="1" applyFont="1" applyFill="1" applyBorder="1" applyAlignment="1" applyProtection="1">
      <alignment horizontal="left" vertical="center"/>
      <protection locked="0"/>
    </xf>
    <xf numFmtId="0" fontId="8" fillId="2" borderId="11" xfId="1" applyFont="1" applyFill="1" applyBorder="1" applyAlignment="1" applyProtection="1">
      <alignment horizontal="left" vertical="center"/>
      <protection locked="0"/>
    </xf>
    <xf numFmtId="0" fontId="8" fillId="2" borderId="12" xfId="1" applyFont="1" applyFill="1" applyBorder="1" applyAlignment="1" applyProtection="1">
      <alignment horizontal="left" vertical="center"/>
      <protection locked="0"/>
    </xf>
    <xf numFmtId="0" fontId="8" fillId="2" borderId="13" xfId="1" applyFont="1" applyFill="1" applyBorder="1" applyAlignment="1" applyProtection="1">
      <alignment horizontal="left" vertical="center"/>
      <protection locked="0"/>
    </xf>
    <xf numFmtId="0" fontId="8" fillId="2" borderId="14" xfId="1" applyFont="1" applyFill="1" applyBorder="1" applyAlignment="1" applyProtection="1">
      <alignment horizontal="left" vertical="center"/>
      <protection locked="0"/>
    </xf>
    <xf numFmtId="0" fontId="8" fillId="2" borderId="15" xfId="1" applyFont="1" applyFill="1" applyBorder="1" applyAlignment="1" applyProtection="1">
      <alignment horizontal="left" vertical="center"/>
      <protection locked="0"/>
    </xf>
    <xf numFmtId="0" fontId="8" fillId="2" borderId="16" xfId="1" applyFont="1" applyFill="1" applyBorder="1" applyAlignment="1" applyProtection="1">
      <alignment horizontal="left" vertical="center"/>
      <protection locked="0"/>
    </xf>
    <xf numFmtId="0" fontId="8" fillId="2" borderId="17" xfId="1" applyFont="1" applyFill="1" applyBorder="1" applyAlignment="1" applyProtection="1">
      <alignment horizontal="left" vertical="center"/>
      <protection locked="0"/>
    </xf>
    <xf numFmtId="0" fontId="6" fillId="3" borderId="30" xfId="0" applyFont="1" applyFill="1" applyBorder="1" applyAlignment="1" applyProtection="1"/>
    <xf numFmtId="0" fontId="6" fillId="3" borderId="31" xfId="0" applyFont="1" applyFill="1" applyBorder="1" applyAlignment="1" applyProtection="1"/>
    <xf numFmtId="0" fontId="6" fillId="3" borderId="46" xfId="0" applyFont="1" applyFill="1" applyBorder="1" applyAlignment="1" applyProtection="1"/>
    <xf numFmtId="0" fontId="6" fillId="3" borderId="47" xfId="0" applyFont="1" applyFill="1" applyBorder="1" applyAlignment="1" applyProtection="1"/>
    <xf numFmtId="0" fontId="5" fillId="2" borderId="4"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6" fillId="3" borderId="30" xfId="0" applyFont="1" applyFill="1" applyBorder="1" applyAlignment="1" applyProtection="1">
      <alignment horizontal="center" vertical="top"/>
    </xf>
    <xf numFmtId="0" fontId="6" fillId="3" borderId="31" xfId="0" applyFont="1" applyFill="1" applyBorder="1" applyAlignment="1" applyProtection="1">
      <alignment horizontal="center" vertical="top"/>
    </xf>
    <xf numFmtId="0" fontId="6" fillId="3" borderId="39" xfId="0" applyFont="1" applyFill="1" applyBorder="1" applyAlignment="1" applyProtection="1">
      <alignment horizontal="center" vertical="top"/>
    </xf>
    <xf numFmtId="0" fontId="6" fillId="3" borderId="34" xfId="0" applyFont="1" applyFill="1" applyBorder="1" applyAlignment="1" applyProtection="1">
      <alignment horizontal="center" vertical="top"/>
    </xf>
    <xf numFmtId="0" fontId="6" fillId="3" borderId="26" xfId="0" applyFont="1" applyFill="1" applyBorder="1" applyAlignment="1" applyProtection="1">
      <alignment horizontal="center" wrapText="1"/>
    </xf>
    <xf numFmtId="0" fontId="6" fillId="3" borderId="25" xfId="0" applyFont="1" applyFill="1" applyBorder="1" applyAlignment="1" applyProtection="1">
      <alignment horizontal="center" wrapText="1"/>
    </xf>
    <xf numFmtId="0" fontId="6" fillId="3" borderId="27" xfId="0" applyFont="1" applyFill="1" applyBorder="1" applyAlignment="1" applyProtection="1">
      <alignment horizontal="center" wrapText="1"/>
    </xf>
    <xf numFmtId="0" fontId="6" fillId="3" borderId="13" xfId="3" applyFont="1" applyFill="1" applyBorder="1" applyAlignment="1" applyProtection="1">
      <alignment horizontal="center" vertical="center" wrapText="1"/>
    </xf>
    <xf numFmtId="0" fontId="6" fillId="0" borderId="15" xfId="0" applyFont="1" applyBorder="1" applyAlignment="1" applyProtection="1">
      <alignment horizontal="right"/>
    </xf>
    <xf numFmtId="0" fontId="6" fillId="0" borderId="16" xfId="0" applyFont="1" applyBorder="1" applyAlignment="1" applyProtection="1">
      <alignment horizontal="right"/>
    </xf>
  </cellXfs>
  <cellStyles count="5">
    <cellStyle name="Hyperlink" xfId="2" builtinId="8"/>
    <cellStyle name="Normal" xfId="0" builtinId="0"/>
    <cellStyle name="Normal 3" xfId="4"/>
    <cellStyle name="Normal 3 2" xfId="1"/>
    <cellStyle name="Normal_Part II items" xfId="3"/>
  </cellStyles>
  <dxfs count="31">
    <dxf>
      <font>
        <condense val="0"/>
        <extend val="0"/>
        <color auto="1"/>
      </font>
      <fill>
        <patternFill>
          <bgColor indexed="31"/>
        </patternFill>
      </fill>
    </dxf>
    <dxf>
      <font>
        <b/>
        <i val="0"/>
        <condense val="0"/>
        <extend val="0"/>
        <color indexed="13"/>
      </font>
      <fill>
        <patternFill>
          <bgColor indexed="10"/>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53"/>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53"/>
        </patternFill>
      </fill>
    </dxf>
    <dxf>
      <font>
        <condense val="0"/>
        <extend val="0"/>
        <color auto="1"/>
      </font>
      <fill>
        <patternFill>
          <bgColor indexed="31"/>
        </patternFill>
      </fill>
    </dxf>
    <dxf>
      <font>
        <b/>
        <i val="0"/>
        <condense val="0"/>
        <extend val="0"/>
        <color indexed="13"/>
      </font>
      <fill>
        <patternFill>
          <bgColor indexed="53"/>
        </patternFill>
      </fill>
    </dxf>
    <dxf>
      <font>
        <condense val="0"/>
        <extend val="0"/>
        <color auto="1"/>
      </font>
      <fill>
        <patternFill>
          <bgColor indexed="31"/>
        </patternFill>
      </fill>
    </dxf>
    <dxf>
      <font>
        <b/>
        <i val="0"/>
        <condense val="0"/>
        <extend val="0"/>
        <color indexed="13"/>
      </font>
      <fill>
        <patternFill>
          <bgColor indexed="10"/>
        </patternFill>
      </fill>
    </dxf>
    <dxf>
      <font>
        <b/>
        <i val="0"/>
        <condense val="0"/>
        <extend val="0"/>
        <color indexed="13"/>
      </font>
      <fill>
        <patternFill>
          <bgColor indexed="53"/>
        </patternFill>
      </fill>
    </dxf>
    <dxf>
      <font>
        <condense val="0"/>
        <extend val="0"/>
        <color auto="1"/>
      </font>
      <fill>
        <patternFill>
          <bgColor indexed="3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5"/>
  <sheetViews>
    <sheetView tabSelected="1" zoomScaleNormal="100" workbookViewId="0">
      <selection activeCell="K10" sqref="K10"/>
    </sheetView>
  </sheetViews>
  <sheetFormatPr defaultColWidth="9.109375" defaultRowHeight="15.6" x14ac:dyDescent="0.3"/>
  <cols>
    <col min="1" max="1" width="4.44140625" style="1" customWidth="1"/>
    <col min="2" max="2" width="4" style="1" customWidth="1"/>
    <col min="3" max="3" width="25.33203125" style="1" customWidth="1"/>
    <col min="4" max="4" width="13" style="1" customWidth="1"/>
    <col min="5" max="10" width="9.109375" style="1"/>
    <col min="11" max="11" width="5" style="1" customWidth="1"/>
    <col min="12" max="12" width="9.109375" style="1"/>
    <col min="13" max="13" width="0.6640625" style="1" customWidth="1"/>
    <col min="14" max="257" width="9.109375" style="1"/>
    <col min="258" max="258" width="4" style="1" customWidth="1"/>
    <col min="259" max="259" width="22" style="1" customWidth="1"/>
    <col min="260" max="260" width="13" style="1" customWidth="1"/>
    <col min="261" max="268" width="9.109375" style="1"/>
    <col min="269" max="269" width="9.33203125" style="1" customWidth="1"/>
    <col min="270" max="513" width="9.109375" style="1"/>
    <col min="514" max="514" width="4" style="1" customWidth="1"/>
    <col min="515" max="515" width="22" style="1" customWidth="1"/>
    <col min="516" max="516" width="13" style="1" customWidth="1"/>
    <col min="517" max="524" width="9.109375" style="1"/>
    <col min="525" max="525" width="9.33203125" style="1" customWidth="1"/>
    <col min="526" max="769" width="9.109375" style="1"/>
    <col min="770" max="770" width="4" style="1" customWidth="1"/>
    <col min="771" max="771" width="22" style="1" customWidth="1"/>
    <col min="772" max="772" width="13" style="1" customWidth="1"/>
    <col min="773" max="780" width="9.109375" style="1"/>
    <col min="781" max="781" width="9.33203125" style="1" customWidth="1"/>
    <col min="782" max="1025" width="9.109375" style="1"/>
    <col min="1026" max="1026" width="4" style="1" customWidth="1"/>
    <col min="1027" max="1027" width="22" style="1" customWidth="1"/>
    <col min="1028" max="1028" width="13" style="1" customWidth="1"/>
    <col min="1029" max="1036" width="9.109375" style="1"/>
    <col min="1037" max="1037" width="9.33203125" style="1" customWidth="1"/>
    <col min="1038" max="1281" width="9.109375" style="1"/>
    <col min="1282" max="1282" width="4" style="1" customWidth="1"/>
    <col min="1283" max="1283" width="22" style="1" customWidth="1"/>
    <col min="1284" max="1284" width="13" style="1" customWidth="1"/>
    <col min="1285" max="1292" width="9.109375" style="1"/>
    <col min="1293" max="1293" width="9.33203125" style="1" customWidth="1"/>
    <col min="1294" max="1537" width="9.109375" style="1"/>
    <col min="1538" max="1538" width="4" style="1" customWidth="1"/>
    <col min="1539" max="1539" width="22" style="1" customWidth="1"/>
    <col min="1540" max="1540" width="13" style="1" customWidth="1"/>
    <col min="1541" max="1548" width="9.109375" style="1"/>
    <col min="1549" max="1549" width="9.33203125" style="1" customWidth="1"/>
    <col min="1550" max="1793" width="9.109375" style="1"/>
    <col min="1794" max="1794" width="4" style="1" customWidth="1"/>
    <col min="1795" max="1795" width="22" style="1" customWidth="1"/>
    <col min="1796" max="1796" width="13" style="1" customWidth="1"/>
    <col min="1797" max="1804" width="9.109375" style="1"/>
    <col min="1805" max="1805" width="9.33203125" style="1" customWidth="1"/>
    <col min="1806" max="2049" width="9.109375" style="1"/>
    <col min="2050" max="2050" width="4" style="1" customWidth="1"/>
    <col min="2051" max="2051" width="22" style="1" customWidth="1"/>
    <col min="2052" max="2052" width="13" style="1" customWidth="1"/>
    <col min="2053" max="2060" width="9.109375" style="1"/>
    <col min="2061" max="2061" width="9.33203125" style="1" customWidth="1"/>
    <col min="2062" max="2305" width="9.109375" style="1"/>
    <col min="2306" max="2306" width="4" style="1" customWidth="1"/>
    <col min="2307" max="2307" width="22" style="1" customWidth="1"/>
    <col min="2308" max="2308" width="13" style="1" customWidth="1"/>
    <col min="2309" max="2316" width="9.109375" style="1"/>
    <col min="2317" max="2317" width="9.33203125" style="1" customWidth="1"/>
    <col min="2318" max="2561" width="9.109375" style="1"/>
    <col min="2562" max="2562" width="4" style="1" customWidth="1"/>
    <col min="2563" max="2563" width="22" style="1" customWidth="1"/>
    <col min="2564" max="2564" width="13" style="1" customWidth="1"/>
    <col min="2565" max="2572" width="9.109375" style="1"/>
    <col min="2573" max="2573" width="9.33203125" style="1" customWidth="1"/>
    <col min="2574" max="2817" width="9.109375" style="1"/>
    <col min="2818" max="2818" width="4" style="1" customWidth="1"/>
    <col min="2819" max="2819" width="22" style="1" customWidth="1"/>
    <col min="2820" max="2820" width="13" style="1" customWidth="1"/>
    <col min="2821" max="2828" width="9.109375" style="1"/>
    <col min="2829" max="2829" width="9.33203125" style="1" customWidth="1"/>
    <col min="2830" max="3073" width="9.109375" style="1"/>
    <col min="3074" max="3074" width="4" style="1" customWidth="1"/>
    <col min="3075" max="3075" width="22" style="1" customWidth="1"/>
    <col min="3076" max="3076" width="13" style="1" customWidth="1"/>
    <col min="3077" max="3084" width="9.109375" style="1"/>
    <col min="3085" max="3085" width="9.33203125" style="1" customWidth="1"/>
    <col min="3086" max="3329" width="9.109375" style="1"/>
    <col min="3330" max="3330" width="4" style="1" customWidth="1"/>
    <col min="3331" max="3331" width="22" style="1" customWidth="1"/>
    <col min="3332" max="3332" width="13" style="1" customWidth="1"/>
    <col min="3333" max="3340" width="9.109375" style="1"/>
    <col min="3341" max="3341" width="9.33203125" style="1" customWidth="1"/>
    <col min="3342" max="3585" width="9.109375" style="1"/>
    <col min="3586" max="3586" width="4" style="1" customWidth="1"/>
    <col min="3587" max="3587" width="22" style="1" customWidth="1"/>
    <col min="3588" max="3588" width="13" style="1" customWidth="1"/>
    <col min="3589" max="3596" width="9.109375" style="1"/>
    <col min="3597" max="3597" width="9.33203125" style="1" customWidth="1"/>
    <col min="3598" max="3841" width="9.109375" style="1"/>
    <col min="3842" max="3842" width="4" style="1" customWidth="1"/>
    <col min="3843" max="3843" width="22" style="1" customWidth="1"/>
    <col min="3844" max="3844" width="13" style="1" customWidth="1"/>
    <col min="3845" max="3852" width="9.109375" style="1"/>
    <col min="3853" max="3853" width="9.33203125" style="1" customWidth="1"/>
    <col min="3854" max="4097" width="9.109375" style="1"/>
    <col min="4098" max="4098" width="4" style="1" customWidth="1"/>
    <col min="4099" max="4099" width="22" style="1" customWidth="1"/>
    <col min="4100" max="4100" width="13" style="1" customWidth="1"/>
    <col min="4101" max="4108" width="9.109375" style="1"/>
    <col min="4109" max="4109" width="9.33203125" style="1" customWidth="1"/>
    <col min="4110" max="4353" width="9.109375" style="1"/>
    <col min="4354" max="4354" width="4" style="1" customWidth="1"/>
    <col min="4355" max="4355" width="22" style="1" customWidth="1"/>
    <col min="4356" max="4356" width="13" style="1" customWidth="1"/>
    <col min="4357" max="4364" width="9.109375" style="1"/>
    <col min="4365" max="4365" width="9.33203125" style="1" customWidth="1"/>
    <col min="4366" max="4609" width="9.109375" style="1"/>
    <col min="4610" max="4610" width="4" style="1" customWidth="1"/>
    <col min="4611" max="4611" width="22" style="1" customWidth="1"/>
    <col min="4612" max="4612" width="13" style="1" customWidth="1"/>
    <col min="4613" max="4620" width="9.109375" style="1"/>
    <col min="4621" max="4621" width="9.33203125" style="1" customWidth="1"/>
    <col min="4622" max="4865" width="9.109375" style="1"/>
    <col min="4866" max="4866" width="4" style="1" customWidth="1"/>
    <col min="4867" max="4867" width="22" style="1" customWidth="1"/>
    <col min="4868" max="4868" width="13" style="1" customWidth="1"/>
    <col min="4869" max="4876" width="9.109375" style="1"/>
    <col min="4877" max="4877" width="9.33203125" style="1" customWidth="1"/>
    <col min="4878" max="5121" width="9.109375" style="1"/>
    <col min="5122" max="5122" width="4" style="1" customWidth="1"/>
    <col min="5123" max="5123" width="22" style="1" customWidth="1"/>
    <col min="5124" max="5124" width="13" style="1" customWidth="1"/>
    <col min="5125" max="5132" width="9.109375" style="1"/>
    <col min="5133" max="5133" width="9.33203125" style="1" customWidth="1"/>
    <col min="5134" max="5377" width="9.109375" style="1"/>
    <col min="5378" max="5378" width="4" style="1" customWidth="1"/>
    <col min="5379" max="5379" width="22" style="1" customWidth="1"/>
    <col min="5380" max="5380" width="13" style="1" customWidth="1"/>
    <col min="5381" max="5388" width="9.109375" style="1"/>
    <col min="5389" max="5389" width="9.33203125" style="1" customWidth="1"/>
    <col min="5390" max="5633" width="9.109375" style="1"/>
    <col min="5634" max="5634" width="4" style="1" customWidth="1"/>
    <col min="5635" max="5635" width="22" style="1" customWidth="1"/>
    <col min="5636" max="5636" width="13" style="1" customWidth="1"/>
    <col min="5637" max="5644" width="9.109375" style="1"/>
    <col min="5645" max="5645" width="9.33203125" style="1" customWidth="1"/>
    <col min="5646" max="5889" width="9.109375" style="1"/>
    <col min="5890" max="5890" width="4" style="1" customWidth="1"/>
    <col min="5891" max="5891" width="22" style="1" customWidth="1"/>
    <col min="5892" max="5892" width="13" style="1" customWidth="1"/>
    <col min="5893" max="5900" width="9.109375" style="1"/>
    <col min="5901" max="5901" width="9.33203125" style="1" customWidth="1"/>
    <col min="5902" max="6145" width="9.109375" style="1"/>
    <col min="6146" max="6146" width="4" style="1" customWidth="1"/>
    <col min="6147" max="6147" width="22" style="1" customWidth="1"/>
    <col min="6148" max="6148" width="13" style="1" customWidth="1"/>
    <col min="6149" max="6156" width="9.109375" style="1"/>
    <col min="6157" max="6157" width="9.33203125" style="1" customWidth="1"/>
    <col min="6158" max="6401" width="9.109375" style="1"/>
    <col min="6402" max="6402" width="4" style="1" customWidth="1"/>
    <col min="6403" max="6403" width="22" style="1" customWidth="1"/>
    <col min="6404" max="6404" width="13" style="1" customWidth="1"/>
    <col min="6405" max="6412" width="9.109375" style="1"/>
    <col min="6413" max="6413" width="9.33203125" style="1" customWidth="1"/>
    <col min="6414" max="6657" width="9.109375" style="1"/>
    <col min="6658" max="6658" width="4" style="1" customWidth="1"/>
    <col min="6659" max="6659" width="22" style="1" customWidth="1"/>
    <col min="6660" max="6660" width="13" style="1" customWidth="1"/>
    <col min="6661" max="6668" width="9.109375" style="1"/>
    <col min="6669" max="6669" width="9.33203125" style="1" customWidth="1"/>
    <col min="6670" max="6913" width="9.109375" style="1"/>
    <col min="6914" max="6914" width="4" style="1" customWidth="1"/>
    <col min="6915" max="6915" width="22" style="1" customWidth="1"/>
    <col min="6916" max="6916" width="13" style="1" customWidth="1"/>
    <col min="6917" max="6924" width="9.109375" style="1"/>
    <col min="6925" max="6925" width="9.33203125" style="1" customWidth="1"/>
    <col min="6926" max="7169" width="9.109375" style="1"/>
    <col min="7170" max="7170" width="4" style="1" customWidth="1"/>
    <col min="7171" max="7171" width="22" style="1" customWidth="1"/>
    <col min="7172" max="7172" width="13" style="1" customWidth="1"/>
    <col min="7173" max="7180" width="9.109375" style="1"/>
    <col min="7181" max="7181" width="9.33203125" style="1" customWidth="1"/>
    <col min="7182" max="7425" width="9.109375" style="1"/>
    <col min="7426" max="7426" width="4" style="1" customWidth="1"/>
    <col min="7427" max="7427" width="22" style="1" customWidth="1"/>
    <col min="7428" max="7428" width="13" style="1" customWidth="1"/>
    <col min="7429" max="7436" width="9.109375" style="1"/>
    <col min="7437" max="7437" width="9.33203125" style="1" customWidth="1"/>
    <col min="7438" max="7681" width="9.109375" style="1"/>
    <col min="7682" max="7682" width="4" style="1" customWidth="1"/>
    <col min="7683" max="7683" width="22" style="1" customWidth="1"/>
    <col min="7684" max="7684" width="13" style="1" customWidth="1"/>
    <col min="7685" max="7692" width="9.109375" style="1"/>
    <col min="7693" max="7693" width="9.33203125" style="1" customWidth="1"/>
    <col min="7694" max="7937" width="9.109375" style="1"/>
    <col min="7938" max="7938" width="4" style="1" customWidth="1"/>
    <col min="7939" max="7939" width="22" style="1" customWidth="1"/>
    <col min="7940" max="7940" width="13" style="1" customWidth="1"/>
    <col min="7941" max="7948" width="9.109375" style="1"/>
    <col min="7949" max="7949" width="9.33203125" style="1" customWidth="1"/>
    <col min="7950" max="8193" width="9.109375" style="1"/>
    <col min="8194" max="8194" width="4" style="1" customWidth="1"/>
    <col min="8195" max="8195" width="22" style="1" customWidth="1"/>
    <col min="8196" max="8196" width="13" style="1" customWidth="1"/>
    <col min="8197" max="8204" width="9.109375" style="1"/>
    <col min="8205" max="8205" width="9.33203125" style="1" customWidth="1"/>
    <col min="8206" max="8449" width="9.109375" style="1"/>
    <col min="8450" max="8450" width="4" style="1" customWidth="1"/>
    <col min="8451" max="8451" width="22" style="1" customWidth="1"/>
    <col min="8452" max="8452" width="13" style="1" customWidth="1"/>
    <col min="8453" max="8460" width="9.109375" style="1"/>
    <col min="8461" max="8461" width="9.33203125" style="1" customWidth="1"/>
    <col min="8462" max="8705" width="9.109375" style="1"/>
    <col min="8706" max="8706" width="4" style="1" customWidth="1"/>
    <col min="8707" max="8707" width="22" style="1" customWidth="1"/>
    <col min="8708" max="8708" width="13" style="1" customWidth="1"/>
    <col min="8709" max="8716" width="9.109375" style="1"/>
    <col min="8717" max="8717" width="9.33203125" style="1" customWidth="1"/>
    <col min="8718" max="8961" width="9.109375" style="1"/>
    <col min="8962" max="8962" width="4" style="1" customWidth="1"/>
    <col min="8963" max="8963" width="22" style="1" customWidth="1"/>
    <col min="8964" max="8964" width="13" style="1" customWidth="1"/>
    <col min="8965" max="8972" width="9.109375" style="1"/>
    <col min="8973" max="8973" width="9.33203125" style="1" customWidth="1"/>
    <col min="8974" max="9217" width="9.109375" style="1"/>
    <col min="9218" max="9218" width="4" style="1" customWidth="1"/>
    <col min="9219" max="9219" width="22" style="1" customWidth="1"/>
    <col min="9220" max="9220" width="13" style="1" customWidth="1"/>
    <col min="9221" max="9228" width="9.109375" style="1"/>
    <col min="9229" max="9229" width="9.33203125" style="1" customWidth="1"/>
    <col min="9230" max="9473" width="9.109375" style="1"/>
    <col min="9474" max="9474" width="4" style="1" customWidth="1"/>
    <col min="9475" max="9475" width="22" style="1" customWidth="1"/>
    <col min="9476" max="9476" width="13" style="1" customWidth="1"/>
    <col min="9477" max="9484" width="9.109375" style="1"/>
    <col min="9485" max="9485" width="9.33203125" style="1" customWidth="1"/>
    <col min="9486" max="9729" width="9.109375" style="1"/>
    <col min="9730" max="9730" width="4" style="1" customWidth="1"/>
    <col min="9731" max="9731" width="22" style="1" customWidth="1"/>
    <col min="9732" max="9732" width="13" style="1" customWidth="1"/>
    <col min="9733" max="9740" width="9.109375" style="1"/>
    <col min="9741" max="9741" width="9.33203125" style="1" customWidth="1"/>
    <col min="9742" max="9985" width="9.109375" style="1"/>
    <col min="9986" max="9986" width="4" style="1" customWidth="1"/>
    <col min="9987" max="9987" width="22" style="1" customWidth="1"/>
    <col min="9988" max="9988" width="13" style="1" customWidth="1"/>
    <col min="9989" max="9996" width="9.109375" style="1"/>
    <col min="9997" max="9997" width="9.33203125" style="1" customWidth="1"/>
    <col min="9998" max="10241" width="9.109375" style="1"/>
    <col min="10242" max="10242" width="4" style="1" customWidth="1"/>
    <col min="10243" max="10243" width="22" style="1" customWidth="1"/>
    <col min="10244" max="10244" width="13" style="1" customWidth="1"/>
    <col min="10245" max="10252" width="9.109375" style="1"/>
    <col min="10253" max="10253" width="9.33203125" style="1" customWidth="1"/>
    <col min="10254" max="10497" width="9.109375" style="1"/>
    <col min="10498" max="10498" width="4" style="1" customWidth="1"/>
    <col min="10499" max="10499" width="22" style="1" customWidth="1"/>
    <col min="10500" max="10500" width="13" style="1" customWidth="1"/>
    <col min="10501" max="10508" width="9.109375" style="1"/>
    <col min="10509" max="10509" width="9.33203125" style="1" customWidth="1"/>
    <col min="10510" max="10753" width="9.109375" style="1"/>
    <col min="10754" max="10754" width="4" style="1" customWidth="1"/>
    <col min="10755" max="10755" width="22" style="1" customWidth="1"/>
    <col min="10756" max="10756" width="13" style="1" customWidth="1"/>
    <col min="10757" max="10764" width="9.109375" style="1"/>
    <col min="10765" max="10765" width="9.33203125" style="1" customWidth="1"/>
    <col min="10766" max="11009" width="9.109375" style="1"/>
    <col min="11010" max="11010" width="4" style="1" customWidth="1"/>
    <col min="11011" max="11011" width="22" style="1" customWidth="1"/>
    <col min="11012" max="11012" width="13" style="1" customWidth="1"/>
    <col min="11013" max="11020" width="9.109375" style="1"/>
    <col min="11021" max="11021" width="9.33203125" style="1" customWidth="1"/>
    <col min="11022" max="11265" width="9.109375" style="1"/>
    <col min="11266" max="11266" width="4" style="1" customWidth="1"/>
    <col min="11267" max="11267" width="22" style="1" customWidth="1"/>
    <col min="11268" max="11268" width="13" style="1" customWidth="1"/>
    <col min="11269" max="11276" width="9.109375" style="1"/>
    <col min="11277" max="11277" width="9.33203125" style="1" customWidth="1"/>
    <col min="11278" max="11521" width="9.109375" style="1"/>
    <col min="11522" max="11522" width="4" style="1" customWidth="1"/>
    <col min="11523" max="11523" width="22" style="1" customWidth="1"/>
    <col min="11524" max="11524" width="13" style="1" customWidth="1"/>
    <col min="11525" max="11532" width="9.109375" style="1"/>
    <col min="11533" max="11533" width="9.33203125" style="1" customWidth="1"/>
    <col min="11534" max="11777" width="9.109375" style="1"/>
    <col min="11778" max="11778" width="4" style="1" customWidth="1"/>
    <col min="11779" max="11779" width="22" style="1" customWidth="1"/>
    <col min="11780" max="11780" width="13" style="1" customWidth="1"/>
    <col min="11781" max="11788" width="9.109375" style="1"/>
    <col min="11789" max="11789" width="9.33203125" style="1" customWidth="1"/>
    <col min="11790" max="12033" width="9.109375" style="1"/>
    <col min="12034" max="12034" width="4" style="1" customWidth="1"/>
    <col min="12035" max="12035" width="22" style="1" customWidth="1"/>
    <col min="12036" max="12036" width="13" style="1" customWidth="1"/>
    <col min="12037" max="12044" width="9.109375" style="1"/>
    <col min="12045" max="12045" width="9.33203125" style="1" customWidth="1"/>
    <col min="12046" max="12289" width="9.109375" style="1"/>
    <col min="12290" max="12290" width="4" style="1" customWidth="1"/>
    <col min="12291" max="12291" width="22" style="1" customWidth="1"/>
    <col min="12292" max="12292" width="13" style="1" customWidth="1"/>
    <col min="12293" max="12300" width="9.109375" style="1"/>
    <col min="12301" max="12301" width="9.33203125" style="1" customWidth="1"/>
    <col min="12302" max="12545" width="9.109375" style="1"/>
    <col min="12546" max="12546" width="4" style="1" customWidth="1"/>
    <col min="12547" max="12547" width="22" style="1" customWidth="1"/>
    <col min="12548" max="12548" width="13" style="1" customWidth="1"/>
    <col min="12549" max="12556" width="9.109375" style="1"/>
    <col min="12557" max="12557" width="9.33203125" style="1" customWidth="1"/>
    <col min="12558" max="12801" width="9.109375" style="1"/>
    <col min="12802" max="12802" width="4" style="1" customWidth="1"/>
    <col min="12803" max="12803" width="22" style="1" customWidth="1"/>
    <col min="12804" max="12804" width="13" style="1" customWidth="1"/>
    <col min="12805" max="12812" width="9.109375" style="1"/>
    <col min="12813" max="12813" width="9.33203125" style="1" customWidth="1"/>
    <col min="12814" max="13057" width="9.109375" style="1"/>
    <col min="13058" max="13058" width="4" style="1" customWidth="1"/>
    <col min="13059" max="13059" width="22" style="1" customWidth="1"/>
    <col min="13060" max="13060" width="13" style="1" customWidth="1"/>
    <col min="13061" max="13068" width="9.109375" style="1"/>
    <col min="13069" max="13069" width="9.33203125" style="1" customWidth="1"/>
    <col min="13070" max="13313" width="9.109375" style="1"/>
    <col min="13314" max="13314" width="4" style="1" customWidth="1"/>
    <col min="13315" max="13315" width="22" style="1" customWidth="1"/>
    <col min="13316" max="13316" width="13" style="1" customWidth="1"/>
    <col min="13317" max="13324" width="9.109375" style="1"/>
    <col min="13325" max="13325" width="9.33203125" style="1" customWidth="1"/>
    <col min="13326" max="13569" width="9.109375" style="1"/>
    <col min="13570" max="13570" width="4" style="1" customWidth="1"/>
    <col min="13571" max="13571" width="22" style="1" customWidth="1"/>
    <col min="13572" max="13572" width="13" style="1" customWidth="1"/>
    <col min="13573" max="13580" width="9.109375" style="1"/>
    <col min="13581" max="13581" width="9.33203125" style="1" customWidth="1"/>
    <col min="13582" max="13825" width="9.109375" style="1"/>
    <col min="13826" max="13826" width="4" style="1" customWidth="1"/>
    <col min="13827" max="13827" width="22" style="1" customWidth="1"/>
    <col min="13828" max="13828" width="13" style="1" customWidth="1"/>
    <col min="13829" max="13836" width="9.109375" style="1"/>
    <col min="13837" max="13837" width="9.33203125" style="1" customWidth="1"/>
    <col min="13838" max="14081" width="9.109375" style="1"/>
    <col min="14082" max="14082" width="4" style="1" customWidth="1"/>
    <col min="14083" max="14083" width="22" style="1" customWidth="1"/>
    <col min="14084" max="14084" width="13" style="1" customWidth="1"/>
    <col min="14085" max="14092" width="9.109375" style="1"/>
    <col min="14093" max="14093" width="9.33203125" style="1" customWidth="1"/>
    <col min="14094" max="14337" width="9.109375" style="1"/>
    <col min="14338" max="14338" width="4" style="1" customWidth="1"/>
    <col min="14339" max="14339" width="22" style="1" customWidth="1"/>
    <col min="14340" max="14340" width="13" style="1" customWidth="1"/>
    <col min="14341" max="14348" width="9.109375" style="1"/>
    <col min="14349" max="14349" width="9.33203125" style="1" customWidth="1"/>
    <col min="14350" max="14593" width="9.109375" style="1"/>
    <col min="14594" max="14594" width="4" style="1" customWidth="1"/>
    <col min="14595" max="14595" width="22" style="1" customWidth="1"/>
    <col min="14596" max="14596" width="13" style="1" customWidth="1"/>
    <col min="14597" max="14604" width="9.109375" style="1"/>
    <col min="14605" max="14605" width="9.33203125" style="1" customWidth="1"/>
    <col min="14606" max="14849" width="9.109375" style="1"/>
    <col min="14850" max="14850" width="4" style="1" customWidth="1"/>
    <col min="14851" max="14851" width="22" style="1" customWidth="1"/>
    <col min="14852" max="14852" width="13" style="1" customWidth="1"/>
    <col min="14853" max="14860" width="9.109375" style="1"/>
    <col min="14861" max="14861" width="9.33203125" style="1" customWidth="1"/>
    <col min="14862" max="15105" width="9.109375" style="1"/>
    <col min="15106" max="15106" width="4" style="1" customWidth="1"/>
    <col min="15107" max="15107" width="22" style="1" customWidth="1"/>
    <col min="15108" max="15108" width="13" style="1" customWidth="1"/>
    <col min="15109" max="15116" width="9.109375" style="1"/>
    <col min="15117" max="15117" width="9.33203125" style="1" customWidth="1"/>
    <col min="15118" max="15361" width="9.109375" style="1"/>
    <col min="15362" max="15362" width="4" style="1" customWidth="1"/>
    <col min="15363" max="15363" width="22" style="1" customWidth="1"/>
    <col min="15364" max="15364" width="13" style="1" customWidth="1"/>
    <col min="15365" max="15372" width="9.109375" style="1"/>
    <col min="15373" max="15373" width="9.33203125" style="1" customWidth="1"/>
    <col min="15374" max="15617" width="9.109375" style="1"/>
    <col min="15618" max="15618" width="4" style="1" customWidth="1"/>
    <col min="15619" max="15619" width="22" style="1" customWidth="1"/>
    <col min="15620" max="15620" width="13" style="1" customWidth="1"/>
    <col min="15621" max="15628" width="9.109375" style="1"/>
    <col min="15629" max="15629" width="9.33203125" style="1" customWidth="1"/>
    <col min="15630" max="15873" width="9.109375" style="1"/>
    <col min="15874" max="15874" width="4" style="1" customWidth="1"/>
    <col min="15875" max="15875" width="22" style="1" customWidth="1"/>
    <col min="15876" max="15876" width="13" style="1" customWidth="1"/>
    <col min="15877" max="15884" width="9.109375" style="1"/>
    <col min="15885" max="15885" width="9.33203125" style="1" customWidth="1"/>
    <col min="15886" max="16129" width="9.109375" style="1"/>
    <col min="16130" max="16130" width="4" style="1" customWidth="1"/>
    <col min="16131" max="16131" width="22" style="1" customWidth="1"/>
    <col min="16132" max="16132" width="13" style="1" customWidth="1"/>
    <col min="16133" max="16140" width="9.109375" style="1"/>
    <col min="16141" max="16141" width="9.33203125" style="1" customWidth="1"/>
    <col min="16142" max="16384" width="9.109375" style="1"/>
  </cols>
  <sheetData>
    <row r="1" spans="2:13" ht="16.2" thickBot="1" x14ac:dyDescent="0.35"/>
    <row r="2" spans="2:13" x14ac:dyDescent="0.3">
      <c r="B2" s="104" t="s">
        <v>10</v>
      </c>
      <c r="C2" s="105"/>
      <c r="D2" s="105"/>
      <c r="E2" s="105"/>
      <c r="F2" s="105"/>
      <c r="G2" s="105"/>
      <c r="H2" s="105"/>
      <c r="I2" s="105"/>
      <c r="J2" s="105"/>
      <c r="K2" s="105"/>
      <c r="L2" s="105"/>
      <c r="M2" s="106"/>
    </row>
    <row r="3" spans="2:13" x14ac:dyDescent="0.3">
      <c r="B3" s="2"/>
      <c r="C3" s="3"/>
      <c r="D3" s="3"/>
      <c r="E3" s="3"/>
      <c r="F3" s="3"/>
      <c r="G3" s="3"/>
      <c r="H3" s="3"/>
      <c r="I3" s="3"/>
      <c r="J3" s="3"/>
      <c r="K3" s="3"/>
      <c r="L3" s="3"/>
      <c r="M3" s="4"/>
    </row>
    <row r="4" spans="2:13" ht="15.6" customHeight="1" x14ac:dyDescent="0.3">
      <c r="B4" s="107" t="s">
        <v>67</v>
      </c>
      <c r="C4" s="108"/>
      <c r="D4" s="108"/>
      <c r="E4" s="108"/>
      <c r="F4" s="108"/>
      <c r="G4" s="108"/>
      <c r="H4" s="108"/>
      <c r="I4" s="108"/>
      <c r="J4" s="108"/>
      <c r="K4" s="108"/>
      <c r="L4" s="108"/>
      <c r="M4" s="109"/>
    </row>
    <row r="5" spans="2:13" ht="16.2" thickBot="1" x14ac:dyDescent="0.35">
      <c r="B5" s="2"/>
      <c r="C5" s="3"/>
      <c r="D5" s="3"/>
      <c r="E5" s="3"/>
      <c r="F5" s="3"/>
      <c r="G5" s="3"/>
      <c r="H5" s="3"/>
      <c r="I5" s="3"/>
      <c r="J5" s="3"/>
      <c r="K5" s="3"/>
      <c r="L5" s="3"/>
      <c r="M5" s="4"/>
    </row>
    <row r="6" spans="2:13" ht="16.2" thickBot="1" x14ac:dyDescent="0.35">
      <c r="B6" s="2"/>
      <c r="C6" s="5" t="s">
        <v>0</v>
      </c>
      <c r="D6" s="101"/>
      <c r="E6" s="102"/>
      <c r="F6" s="102"/>
      <c r="G6" s="102"/>
      <c r="H6" s="102"/>
      <c r="I6" s="103"/>
      <c r="J6" s="6"/>
      <c r="K6" s="6"/>
      <c r="L6" s="3"/>
      <c r="M6" s="7"/>
    </row>
    <row r="7" spans="2:13" x14ac:dyDescent="0.3">
      <c r="B7" s="2"/>
      <c r="C7" s="5"/>
      <c r="D7" s="3"/>
      <c r="E7" s="8"/>
      <c r="F7" s="8"/>
      <c r="G7" s="8"/>
      <c r="H7" s="8"/>
      <c r="I7" s="8"/>
      <c r="J7" s="8"/>
      <c r="K7" s="8"/>
      <c r="L7" s="8"/>
      <c r="M7" s="4"/>
    </row>
    <row r="8" spans="2:13" ht="16.2" thickBot="1" x14ac:dyDescent="0.35">
      <c r="B8" s="2"/>
      <c r="C8" s="5"/>
      <c r="D8" s="3"/>
      <c r="E8" s="8"/>
      <c r="F8" s="8"/>
      <c r="G8" s="8"/>
      <c r="H8" s="8"/>
      <c r="I8" s="8"/>
      <c r="J8" s="8"/>
      <c r="K8" s="8"/>
      <c r="L8" s="8"/>
      <c r="M8" s="4"/>
    </row>
    <row r="9" spans="2:13" x14ac:dyDescent="0.3">
      <c r="B9" s="2"/>
      <c r="C9" s="9" t="s">
        <v>1</v>
      </c>
      <c r="D9" s="110"/>
      <c r="E9" s="111"/>
      <c r="F9" s="111"/>
      <c r="G9" s="111"/>
      <c r="H9" s="111"/>
      <c r="I9" s="112"/>
      <c r="J9" s="8"/>
      <c r="K9" s="8"/>
      <c r="L9" s="8"/>
      <c r="M9" s="4"/>
    </row>
    <row r="10" spans="2:13" x14ac:dyDescent="0.3">
      <c r="B10" s="2"/>
      <c r="C10" s="9"/>
      <c r="D10" s="113"/>
      <c r="E10" s="114"/>
      <c r="F10" s="114"/>
      <c r="G10" s="114"/>
      <c r="H10" s="114"/>
      <c r="I10" s="115"/>
      <c r="J10" s="8"/>
      <c r="K10" s="8"/>
      <c r="L10" s="8"/>
      <c r="M10" s="4"/>
    </row>
    <row r="11" spans="2:13" ht="16.2" thickBot="1" x14ac:dyDescent="0.35">
      <c r="B11" s="2"/>
      <c r="C11" s="9"/>
      <c r="D11" s="116"/>
      <c r="E11" s="117"/>
      <c r="F11" s="117"/>
      <c r="G11" s="117"/>
      <c r="H11" s="117"/>
      <c r="I11" s="118"/>
      <c r="J11" s="8"/>
      <c r="K11" s="8"/>
      <c r="L11" s="8"/>
      <c r="M11" s="4"/>
    </row>
    <row r="12" spans="2:13" ht="16.2" thickBot="1" x14ac:dyDescent="0.35">
      <c r="B12" s="2"/>
      <c r="C12" s="9"/>
      <c r="D12" s="10"/>
      <c r="E12" s="10"/>
      <c r="F12" s="10"/>
      <c r="G12" s="10"/>
      <c r="H12" s="10"/>
      <c r="I12" s="10"/>
      <c r="J12" s="8"/>
      <c r="K12" s="8"/>
      <c r="L12" s="8"/>
      <c r="M12" s="4"/>
    </row>
    <row r="13" spans="2:13" ht="16.2" thickBot="1" x14ac:dyDescent="0.35">
      <c r="B13" s="2"/>
      <c r="C13" s="9" t="s">
        <v>2</v>
      </c>
      <c r="D13" s="101"/>
      <c r="E13" s="102"/>
      <c r="F13" s="102"/>
      <c r="G13" s="102"/>
      <c r="H13" s="102"/>
      <c r="I13" s="103"/>
      <c r="J13" s="8"/>
      <c r="K13" s="8"/>
      <c r="L13" s="8"/>
      <c r="M13" s="4"/>
    </row>
    <row r="14" spans="2:13" ht="16.2" thickBot="1" x14ac:dyDescent="0.35">
      <c r="B14" s="2"/>
      <c r="C14" s="9"/>
      <c r="D14" s="10"/>
      <c r="E14" s="10"/>
      <c r="F14" s="10"/>
      <c r="G14" s="10"/>
      <c r="H14" s="10"/>
      <c r="I14" s="10"/>
      <c r="J14" s="8"/>
      <c r="K14" s="8"/>
      <c r="L14" s="8"/>
      <c r="M14" s="4"/>
    </row>
    <row r="15" spans="2:13" ht="16.2" thickBot="1" x14ac:dyDescent="0.35">
      <c r="B15" s="2"/>
      <c r="C15" s="9" t="s">
        <v>3</v>
      </c>
      <c r="D15" s="101"/>
      <c r="E15" s="102"/>
      <c r="F15" s="102"/>
      <c r="G15" s="102"/>
      <c r="H15" s="102"/>
      <c r="I15" s="103"/>
      <c r="J15" s="8"/>
      <c r="K15" s="8"/>
      <c r="L15" s="8"/>
      <c r="M15" s="4"/>
    </row>
    <row r="16" spans="2:13" x14ac:dyDescent="0.3">
      <c r="B16" s="2"/>
      <c r="J16" s="8"/>
      <c r="K16" s="8"/>
      <c r="L16" s="8"/>
      <c r="M16" s="4"/>
    </row>
    <row r="17" spans="2:13" x14ac:dyDescent="0.3">
      <c r="B17" s="2"/>
      <c r="C17" s="5" t="s">
        <v>4</v>
      </c>
      <c r="D17" s="3"/>
      <c r="E17" s="3"/>
      <c r="F17" s="3"/>
      <c r="G17" s="3"/>
      <c r="H17" s="3"/>
      <c r="I17" s="3"/>
      <c r="J17" s="3"/>
      <c r="K17" s="3"/>
      <c r="L17" s="3"/>
      <c r="M17" s="4"/>
    </row>
    <row r="18" spans="2:13" x14ac:dyDescent="0.3">
      <c r="B18" s="2"/>
      <c r="C18" s="3">
        <v>1</v>
      </c>
      <c r="D18" s="3" t="s">
        <v>5</v>
      </c>
      <c r="E18" s="3"/>
      <c r="F18" s="3"/>
      <c r="G18" s="3"/>
      <c r="H18" s="3"/>
      <c r="I18" s="3"/>
      <c r="J18" s="3"/>
      <c r="K18" s="3"/>
      <c r="L18" s="3"/>
      <c r="M18" s="4"/>
    </row>
    <row r="19" spans="2:13" x14ac:dyDescent="0.3">
      <c r="B19" s="2"/>
      <c r="C19" s="3">
        <v>2</v>
      </c>
      <c r="D19" s="3" t="s">
        <v>6</v>
      </c>
      <c r="E19" s="3"/>
      <c r="F19" s="3"/>
      <c r="G19" s="3"/>
      <c r="H19" s="3"/>
      <c r="I19" s="3"/>
      <c r="J19" s="3"/>
      <c r="K19" s="3"/>
      <c r="L19" s="3"/>
      <c r="M19" s="4"/>
    </row>
    <row r="20" spans="2:13" x14ac:dyDescent="0.3">
      <c r="B20" s="2"/>
      <c r="C20" s="3">
        <v>3</v>
      </c>
      <c r="D20" s="3" t="s">
        <v>7</v>
      </c>
      <c r="E20" s="3"/>
      <c r="F20" s="3"/>
      <c r="G20" s="3"/>
      <c r="H20" s="3"/>
      <c r="I20" s="3"/>
      <c r="J20" s="3"/>
      <c r="K20" s="3"/>
      <c r="L20" s="3"/>
      <c r="M20" s="4"/>
    </row>
    <row r="21" spans="2:13" x14ac:dyDescent="0.3">
      <c r="B21" s="2"/>
      <c r="C21" s="3">
        <v>4</v>
      </c>
      <c r="D21" s="3" t="s">
        <v>8</v>
      </c>
      <c r="E21" s="3"/>
      <c r="F21" s="3"/>
      <c r="G21" s="3"/>
      <c r="H21" s="3"/>
      <c r="I21" s="3"/>
      <c r="J21" s="3"/>
      <c r="K21" s="3"/>
      <c r="L21" s="3"/>
      <c r="M21" s="4"/>
    </row>
    <row r="22" spans="2:13" x14ac:dyDescent="0.3">
      <c r="B22" s="2"/>
      <c r="C22" s="3"/>
      <c r="D22" s="3"/>
      <c r="E22" s="3"/>
      <c r="F22" s="3"/>
      <c r="G22" s="3"/>
      <c r="H22" s="3"/>
      <c r="I22" s="3"/>
      <c r="J22" s="3"/>
      <c r="K22" s="3"/>
      <c r="L22" s="3"/>
      <c r="M22" s="4"/>
    </row>
    <row r="23" spans="2:13" x14ac:dyDescent="0.3">
      <c r="B23" s="2"/>
      <c r="C23" s="11" t="s">
        <v>9</v>
      </c>
      <c r="D23" s="12">
        <f ca="1">NOW()</f>
        <v>42695.566304745371</v>
      </c>
      <c r="E23" s="3"/>
      <c r="F23" s="3"/>
      <c r="G23" s="3"/>
      <c r="H23" s="3"/>
      <c r="I23" s="3"/>
      <c r="J23" s="3"/>
      <c r="K23" s="3"/>
      <c r="L23" s="3"/>
      <c r="M23" s="4"/>
    </row>
    <row r="24" spans="2:13" x14ac:dyDescent="0.3">
      <c r="B24" s="2"/>
      <c r="C24" s="3"/>
      <c r="D24" s="3"/>
      <c r="E24" s="3"/>
      <c r="F24" s="3"/>
      <c r="G24" s="3"/>
      <c r="H24" s="3"/>
      <c r="I24" s="13"/>
      <c r="J24" s="13"/>
      <c r="K24" s="13"/>
      <c r="L24" s="13"/>
      <c r="M24" s="4"/>
    </row>
    <row r="25" spans="2:13" ht="16.2" thickBot="1" x14ac:dyDescent="0.35">
      <c r="B25" s="14"/>
      <c r="C25" s="15"/>
      <c r="D25" s="15"/>
      <c r="E25" s="15"/>
      <c r="F25" s="15"/>
      <c r="G25" s="15"/>
      <c r="H25" s="15"/>
      <c r="I25" s="15"/>
      <c r="J25" s="15"/>
      <c r="K25" s="15"/>
      <c r="L25" s="15"/>
      <c r="M25" s="16"/>
    </row>
  </sheetData>
  <sheetProtection password="A6A1" sheet="1" objects="1" scenarios="1"/>
  <mergeCells count="8">
    <mergeCell ref="D13:I13"/>
    <mergeCell ref="D15:I15"/>
    <mergeCell ref="B2:M2"/>
    <mergeCell ref="B4:M4"/>
    <mergeCell ref="D6:I6"/>
    <mergeCell ref="D9:I9"/>
    <mergeCell ref="D10:I10"/>
    <mergeCell ref="D11:I11"/>
  </mergeCells>
  <conditionalFormatting sqref="D6">
    <cfRule type="cellIs" dxfId="30" priority="6" stopIfTrue="1" operator="equal">
      <formula>""</formula>
    </cfRule>
  </conditionalFormatting>
  <conditionalFormatting sqref="D13">
    <cfRule type="cellIs" dxfId="29" priority="5" stopIfTrue="1" operator="equal">
      <formula>""</formula>
    </cfRule>
  </conditionalFormatting>
  <conditionalFormatting sqref="D15">
    <cfRule type="cellIs" dxfId="28" priority="4" stopIfTrue="1" operator="equal">
      <formula>""</formula>
    </cfRule>
  </conditionalFormatting>
  <conditionalFormatting sqref="D9">
    <cfRule type="cellIs" dxfId="27" priority="3" stopIfTrue="1" operator="equal">
      <formula>""</formula>
    </cfRule>
  </conditionalFormatting>
  <conditionalFormatting sqref="D10:D11">
    <cfRule type="cellIs" dxfId="26" priority="2" stopIfTrue="1" operator="equal">
      <formula>""</formula>
    </cfRule>
  </conditionalFormatting>
  <conditionalFormatting sqref="D23">
    <cfRule type="cellIs" dxfId="25" priority="1" stopIfTrue="1" operator="equal">
      <formula>""</formula>
    </cfRule>
  </conditionalFormatting>
  <dataValidations count="1">
    <dataValidation type="date" allowBlank="1" showInputMessage="1" showErrorMessage="1" sqref="D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D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D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D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D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D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D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D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D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D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D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D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D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D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D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D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WVL983063">
      <formula1>41551</formula1>
      <formula2>41916</formula2>
    </dataValidation>
  </dataValidations>
  <pageMargins left="0.25" right="0.21" top="0.75" bottom="0.75" header="0.3" footer="0.3"/>
  <pageSetup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80" zoomScaleNormal="80" zoomScaleSheetLayoutView="70" workbookViewId="0">
      <selection activeCell="H26" sqref="H26"/>
    </sheetView>
  </sheetViews>
  <sheetFormatPr defaultRowHeight="14.4" x14ac:dyDescent="0.3"/>
  <cols>
    <col min="1" max="1" width="11.33203125" customWidth="1"/>
    <col min="2" max="2" width="32.6640625" customWidth="1"/>
    <col min="3" max="3" width="10.44140625" customWidth="1"/>
    <col min="4" max="4" width="8.109375" customWidth="1"/>
    <col min="5" max="5" width="8.6640625" customWidth="1"/>
    <col min="6" max="6" width="13.6640625" customWidth="1"/>
    <col min="7" max="7" width="8.109375" customWidth="1"/>
    <col min="8" max="8" width="8.88671875" customWidth="1"/>
    <col min="9" max="9" width="13.109375" customWidth="1"/>
    <col min="10" max="10" width="17.88671875" customWidth="1"/>
    <col min="11" max="11" width="28.88671875" customWidth="1"/>
    <col min="14" max="14" width="13.109375" style="19" hidden="1" customWidth="1"/>
    <col min="15" max="15" width="18.109375" customWidth="1"/>
    <col min="16" max="16" width="26.88671875" customWidth="1"/>
  </cols>
  <sheetData>
    <row r="1" spans="1:14" s="19" customFormat="1" ht="15.6" x14ac:dyDescent="0.3">
      <c r="A1" s="17">
        <f>Start!D6</f>
        <v>0</v>
      </c>
      <c r="B1" s="18"/>
    </row>
    <row r="2" spans="1:14" s="19" customFormat="1" x14ac:dyDescent="0.3">
      <c r="A2" s="19" t="str">
        <f>Start!$B$2</f>
        <v>Annexure-II</v>
      </c>
      <c r="B2" s="18"/>
    </row>
    <row r="3" spans="1:14" s="19" customFormat="1" ht="15.6" x14ac:dyDescent="0.3">
      <c r="A3" s="123" t="str">
        <f>Start!$B$4</f>
        <v>RFP Reference No: LIC/CO/IT-BPR/HW/2016-17/05</v>
      </c>
      <c r="B3" s="124"/>
      <c r="C3" s="124"/>
      <c r="D3" s="124"/>
      <c r="E3" s="124"/>
      <c r="F3" s="124"/>
      <c r="G3" s="20"/>
      <c r="H3" s="20"/>
      <c r="I3" s="20"/>
      <c r="J3" s="18"/>
    </row>
    <row r="4" spans="1:14" s="19" customFormat="1" ht="12.75" customHeight="1" thickBot="1" x14ac:dyDescent="0.35">
      <c r="A4" s="18"/>
      <c r="B4" s="21"/>
      <c r="C4" s="21"/>
    </row>
    <row r="5" spans="1:14" x14ac:dyDescent="0.3">
      <c r="A5" s="125" t="s">
        <v>11</v>
      </c>
      <c r="B5" s="127" t="s">
        <v>12</v>
      </c>
      <c r="C5" s="62"/>
      <c r="D5" s="129" t="s">
        <v>14</v>
      </c>
      <c r="E5" s="130"/>
      <c r="F5" s="131"/>
      <c r="G5" s="129" t="s">
        <v>15</v>
      </c>
      <c r="H5" s="130"/>
      <c r="I5" s="131"/>
      <c r="J5" s="119" t="s">
        <v>16</v>
      </c>
      <c r="K5" s="121" t="s">
        <v>17</v>
      </c>
    </row>
    <row r="6" spans="1:14" ht="15" thickBot="1" x14ac:dyDescent="0.35">
      <c r="A6" s="126"/>
      <c r="B6" s="128"/>
      <c r="C6" s="63" t="s">
        <v>44</v>
      </c>
      <c r="D6" s="70" t="s">
        <v>19</v>
      </c>
      <c r="E6" s="58" t="s">
        <v>20</v>
      </c>
      <c r="F6" s="71" t="s">
        <v>18</v>
      </c>
      <c r="G6" s="70" t="s">
        <v>19</v>
      </c>
      <c r="H6" s="58" t="s">
        <v>20</v>
      </c>
      <c r="I6" s="71" t="s">
        <v>18</v>
      </c>
      <c r="J6" s="120"/>
      <c r="K6" s="122"/>
    </row>
    <row r="7" spans="1:14" ht="16.2" thickBot="1" x14ac:dyDescent="0.35">
      <c r="A7" s="59" t="s">
        <v>59</v>
      </c>
      <c r="B7" s="67" t="s">
        <v>63</v>
      </c>
      <c r="C7" s="64">
        <v>113</v>
      </c>
      <c r="D7" s="85"/>
      <c r="E7" s="57"/>
      <c r="F7" s="75">
        <f t="shared" ref="F7" si="0">IF(OR(D7="",E7="",ISNUMBER(E7)=FALSE),0,C7*ROUND(E7,1))</f>
        <v>0</v>
      </c>
      <c r="G7" s="74"/>
      <c r="H7" s="57"/>
      <c r="I7" s="75">
        <f t="shared" ref="I7" si="1">IF(OR(G7="",H7="",ISNUMBER(H7)=FALSE),0,C7*ROUND(H7,1))</f>
        <v>0</v>
      </c>
      <c r="J7" s="82">
        <f>IF(OR(F7&gt;0,I7&gt;0),MIN(IF(E7=0,9999999999,E7),IF(H7=0,999999999,H7)),0)</f>
        <v>0</v>
      </c>
      <c r="K7" s="80" t="str">
        <f t="shared" ref="K7" si="2">IF(J7=0,"NOT QUOTED",IF(OR(F7&gt;0,I7&gt;0),MIN(IF(F7=0,9999999999,F7),IF(I7=0,999999999,I7)),0))</f>
        <v>NOT QUOTED</v>
      </c>
      <c r="N7" s="19">
        <f t="shared" ref="N7" si="3">IF(ISNUMBER(K7),0,1)</f>
        <v>1</v>
      </c>
    </row>
    <row r="8" spans="1:14" ht="16.2" thickBot="1" x14ac:dyDescent="0.35">
      <c r="A8" s="60" t="s">
        <v>60</v>
      </c>
      <c r="B8" s="68" t="s">
        <v>64</v>
      </c>
      <c r="C8" s="65">
        <v>70</v>
      </c>
      <c r="D8" s="31"/>
      <c r="E8" s="32"/>
      <c r="F8" s="77">
        <f t="shared" ref="F8" si="4">IF(OR(D8="",E8="",ISNUMBER(E8)=FALSE),0,C8*ROUND(E8,1))</f>
        <v>0</v>
      </c>
      <c r="G8" s="76"/>
      <c r="H8" s="32"/>
      <c r="I8" s="77">
        <f t="shared" ref="I8" si="5">IF(OR(G8="",H8="",ISNUMBER(H8)=FALSE),0,C8*ROUND(H8,1))</f>
        <v>0</v>
      </c>
      <c r="J8" s="83">
        <f t="shared" ref="J8:J10" si="6">IF(OR(F8&gt;0,I8&gt;0),MIN(IF(E8=0,9999999999,E8),IF(H8=0,999999999,H8)),0)</f>
        <v>0</v>
      </c>
      <c r="K8" s="81" t="str">
        <f t="shared" ref="K8" si="7">IF(J8=0,"NOT QUOTED",IF(OR(F8&gt;0,I8&gt;0),MIN(IF(F8=0,9999999999,F8),IF(I8=0,999999999,I8)),0))</f>
        <v>NOT QUOTED</v>
      </c>
      <c r="N8" s="19">
        <f t="shared" ref="N8" si="8">IF(ISNUMBER(K8),0,1)</f>
        <v>1</v>
      </c>
    </row>
    <row r="9" spans="1:14" ht="16.2" thickBot="1" x14ac:dyDescent="0.35">
      <c r="A9" s="60" t="s">
        <v>61</v>
      </c>
      <c r="B9" s="68" t="s">
        <v>65</v>
      </c>
      <c r="C9" s="65">
        <v>45</v>
      </c>
      <c r="D9" s="31"/>
      <c r="E9" s="32"/>
      <c r="F9" s="77">
        <f t="shared" ref="F9:F10" si="9">IF(OR(D9="",E9="",ISNUMBER(E9)=FALSE),0,C9*ROUND(E9,1))</f>
        <v>0</v>
      </c>
      <c r="G9" s="76"/>
      <c r="H9" s="32"/>
      <c r="I9" s="77">
        <f t="shared" ref="I9:I10" si="10">IF(OR(G9="",H9="",ISNUMBER(H9)=FALSE),0,C9*ROUND(H9,1))</f>
        <v>0</v>
      </c>
      <c r="J9" s="83">
        <f t="shared" si="6"/>
        <v>0</v>
      </c>
      <c r="K9" s="81" t="str">
        <f t="shared" ref="K9:K10" si="11">IF(J9=0,"NOT QUOTED",IF(OR(F9&gt;0,I9&gt;0),MIN(IF(F9=0,9999999999,F9),IF(I9=0,999999999,I9)),0))</f>
        <v>NOT QUOTED</v>
      </c>
      <c r="N9" s="19">
        <f t="shared" ref="N9:N10" si="12">IF(ISNUMBER(K9),0,1)</f>
        <v>1</v>
      </c>
    </row>
    <row r="10" spans="1:14" ht="16.2" thickBot="1" x14ac:dyDescent="0.35">
      <c r="A10" s="61" t="s">
        <v>62</v>
      </c>
      <c r="B10" s="69" t="s">
        <v>66</v>
      </c>
      <c r="C10" s="66">
        <v>4</v>
      </c>
      <c r="D10" s="86"/>
      <c r="E10" s="72"/>
      <c r="F10" s="79">
        <f t="shared" si="9"/>
        <v>0</v>
      </c>
      <c r="G10" s="78"/>
      <c r="H10" s="72"/>
      <c r="I10" s="79">
        <f t="shared" si="10"/>
        <v>0</v>
      </c>
      <c r="J10" s="84">
        <f t="shared" si="6"/>
        <v>0</v>
      </c>
      <c r="K10" s="81" t="str">
        <f t="shared" si="11"/>
        <v>NOT QUOTED</v>
      </c>
      <c r="N10" s="19">
        <f t="shared" si="12"/>
        <v>1</v>
      </c>
    </row>
    <row r="11" spans="1:14" ht="16.2" thickBot="1" x14ac:dyDescent="0.35">
      <c r="J11" s="73" t="s">
        <v>21</v>
      </c>
      <c r="K11" s="81" t="str">
        <f>IF(N11&gt;0,"QUOTE FOR ALL ITEMS",SUM(K7:K10))</f>
        <v>QUOTE FOR ALL ITEMS</v>
      </c>
      <c r="N11" s="19">
        <f>SUM(N7:N10)</f>
        <v>4</v>
      </c>
    </row>
    <row r="13" spans="1:14" s="19" customFormat="1" x14ac:dyDescent="0.3">
      <c r="A13" s="24" t="s">
        <v>22</v>
      </c>
      <c r="B13" s="25"/>
    </row>
    <row r="14" spans="1:14" s="19" customFormat="1" x14ac:dyDescent="0.3">
      <c r="A14" s="27"/>
      <c r="B14" s="25"/>
    </row>
    <row r="15" spans="1:14" s="19" customFormat="1" x14ac:dyDescent="0.3">
      <c r="A15" s="27"/>
      <c r="B15" s="25"/>
    </row>
    <row r="16" spans="1:14" s="19" customFormat="1" x14ac:dyDescent="0.3">
      <c r="A16" s="28" t="s">
        <v>9</v>
      </c>
      <c r="B16" s="29">
        <f ca="1">Start!$D$23</f>
        <v>42695.566304745371</v>
      </c>
    </row>
    <row r="17" spans="10:10" x14ac:dyDescent="0.3">
      <c r="J17" s="30" t="s">
        <v>23</v>
      </c>
    </row>
  </sheetData>
  <sheetProtection password="A6A1" sheet="1" objects="1" scenarios="1"/>
  <mergeCells count="7">
    <mergeCell ref="J5:J6"/>
    <mergeCell ref="K5:K6"/>
    <mergeCell ref="A3:F3"/>
    <mergeCell ref="A5:A6"/>
    <mergeCell ref="B5:B6"/>
    <mergeCell ref="D5:F5"/>
    <mergeCell ref="G5:I5"/>
  </mergeCells>
  <conditionalFormatting sqref="G7 D7:E7">
    <cfRule type="cellIs" dxfId="24" priority="46" stopIfTrue="1" operator="equal">
      <formula>$C$1</formula>
    </cfRule>
  </conditionalFormatting>
  <conditionalFormatting sqref="K7">
    <cfRule type="cellIs" dxfId="23" priority="45" stopIfTrue="1" operator="equal">
      <formula>"NOT QUOTED"</formula>
    </cfRule>
  </conditionalFormatting>
  <conditionalFormatting sqref="K11">
    <cfRule type="cellIs" dxfId="22" priority="43" stopIfTrue="1" operator="equal">
      <formula>"QUOTE FOR ALL ITEMS"</formula>
    </cfRule>
  </conditionalFormatting>
  <conditionalFormatting sqref="H7">
    <cfRule type="cellIs" dxfId="21" priority="36" stopIfTrue="1" operator="equal">
      <formula>$C$1</formula>
    </cfRule>
  </conditionalFormatting>
  <conditionalFormatting sqref="K8">
    <cfRule type="cellIs" dxfId="20" priority="11" stopIfTrue="1" operator="equal">
      <formula>"NOT QUOTED"</formula>
    </cfRule>
  </conditionalFormatting>
  <conditionalFormatting sqref="G8 D8:E8">
    <cfRule type="cellIs" dxfId="19" priority="12" stopIfTrue="1" operator="equal">
      <formula>$C$1</formula>
    </cfRule>
  </conditionalFormatting>
  <conditionalFormatting sqref="K9">
    <cfRule type="cellIs" dxfId="18" priority="8" stopIfTrue="1" operator="equal">
      <formula>"NOT QUOTED"</formula>
    </cfRule>
  </conditionalFormatting>
  <conditionalFormatting sqref="H8">
    <cfRule type="cellIs" dxfId="17" priority="10" stopIfTrue="1" operator="equal">
      <formula>$C$1</formula>
    </cfRule>
  </conditionalFormatting>
  <conditionalFormatting sqref="G9 D9:E9">
    <cfRule type="cellIs" dxfId="16" priority="9" stopIfTrue="1" operator="equal">
      <formula>$C$1</formula>
    </cfRule>
  </conditionalFormatting>
  <conditionalFormatting sqref="H9">
    <cfRule type="cellIs" dxfId="15" priority="7" stopIfTrue="1" operator="equal">
      <formula>$C$1</formula>
    </cfRule>
  </conditionalFormatting>
  <conditionalFormatting sqref="K10">
    <cfRule type="cellIs" dxfId="14" priority="2" stopIfTrue="1" operator="equal">
      <formula>"NOT QUOTED"</formula>
    </cfRule>
  </conditionalFormatting>
  <conditionalFormatting sqref="G10 D10:E10">
    <cfRule type="cellIs" dxfId="13" priority="3" stopIfTrue="1" operator="equal">
      <formula>$C$1</formula>
    </cfRule>
  </conditionalFormatting>
  <conditionalFormatting sqref="H10">
    <cfRule type="cellIs" dxfId="12" priority="1" stopIfTrue="1" operator="equal">
      <formula>$C$1</formula>
    </cfRule>
  </conditionalFormatting>
  <pageMargins left="0.41" right="0.1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0"/>
  <sheetViews>
    <sheetView zoomScale="85" zoomScaleNormal="85" workbookViewId="0">
      <selection activeCell="N30" sqref="N30"/>
    </sheetView>
  </sheetViews>
  <sheetFormatPr defaultRowHeight="14.4" x14ac:dyDescent="0.3"/>
  <cols>
    <col min="1" max="1" width="10" customWidth="1"/>
    <col min="2" max="2" width="77" customWidth="1"/>
    <col min="3" max="3" width="10.6640625" style="41" customWidth="1"/>
    <col min="4" max="4" width="10.33203125" style="41" customWidth="1"/>
    <col min="5" max="5" width="29.6640625" style="41" customWidth="1"/>
    <col min="6" max="6" width="6.33203125" customWidth="1"/>
    <col min="7" max="7" width="0" hidden="1" customWidth="1"/>
    <col min="8" max="8" width="11.109375" hidden="1" customWidth="1"/>
    <col min="9" max="12" width="0" hidden="1" customWidth="1"/>
    <col min="13" max="13" width="8.44140625" hidden="1" customWidth="1"/>
  </cols>
  <sheetData>
    <row r="1" spans="1:16" s="19" customFormat="1" ht="15.75" x14ac:dyDescent="0.25">
      <c r="A1" s="17">
        <f>Start!D6</f>
        <v>0</v>
      </c>
      <c r="B1" s="18"/>
      <c r="C1" s="18"/>
      <c r="D1" s="18"/>
    </row>
    <row r="2" spans="1:16" s="19" customFormat="1" ht="15" x14ac:dyDescent="0.25">
      <c r="A2" s="19" t="str">
        <f>Start!$B$2</f>
        <v>Annexure-II</v>
      </c>
      <c r="B2" s="18"/>
      <c r="C2" s="18"/>
      <c r="D2" s="18"/>
    </row>
    <row r="3" spans="1:16" s="19" customFormat="1" ht="15.75" x14ac:dyDescent="0.25">
      <c r="A3" s="123" t="str">
        <f>Start!$B$4</f>
        <v>RFP Reference No: LIC/CO/IT-BPR/HW/2016-17/05</v>
      </c>
      <c r="B3" s="124"/>
      <c r="C3" s="124"/>
      <c r="D3" s="124"/>
      <c r="E3" s="124"/>
      <c r="F3" s="124"/>
      <c r="G3" s="124"/>
      <c r="H3" s="124"/>
      <c r="I3" s="20"/>
      <c r="J3" s="18"/>
    </row>
    <row r="5" spans="1:16" s="26" customFormat="1" x14ac:dyDescent="0.3">
      <c r="A5" s="132" t="s">
        <v>24</v>
      </c>
      <c r="B5" s="132" t="s">
        <v>103</v>
      </c>
      <c r="C5" s="132" t="s">
        <v>13</v>
      </c>
      <c r="D5" s="132" t="s">
        <v>25</v>
      </c>
      <c r="E5" s="132" t="s">
        <v>18</v>
      </c>
    </row>
    <row r="6" spans="1:16" s="26" customFormat="1" x14ac:dyDescent="0.3">
      <c r="A6" s="132"/>
      <c r="B6" s="132"/>
      <c r="C6" s="132"/>
      <c r="D6" s="132"/>
      <c r="E6" s="132"/>
    </row>
    <row r="7" spans="1:16" ht="15.75" x14ac:dyDescent="0.25">
      <c r="A7" s="40"/>
      <c r="B7" s="40" t="s">
        <v>68</v>
      </c>
      <c r="C7" s="40"/>
      <c r="D7" s="40"/>
      <c r="E7" s="40"/>
      <c r="G7" s="26"/>
      <c r="H7" s="26"/>
      <c r="I7" s="26"/>
      <c r="J7" s="26"/>
      <c r="K7" s="26"/>
      <c r="L7" s="26"/>
      <c r="M7" s="26"/>
      <c r="N7" s="26"/>
      <c r="O7" s="39"/>
      <c r="P7" s="33"/>
    </row>
    <row r="8" spans="1:16" ht="38.25" x14ac:dyDescent="0.25">
      <c r="A8" s="34" t="s">
        <v>26</v>
      </c>
      <c r="B8" s="35" t="s">
        <v>118</v>
      </c>
      <c r="C8" s="36">
        <v>1</v>
      </c>
      <c r="D8" s="37"/>
      <c r="E8" s="38" t="str">
        <f t="shared" ref="E8:E9" si="0">IF(AND(ISNUMBER(D8),D8&gt;0),C8*ROUND(D8,0),"NOT QUOTED")</f>
        <v>NOT QUOTED</v>
      </c>
      <c r="G8" s="26"/>
      <c r="H8" s="26"/>
      <c r="I8" s="26"/>
      <c r="J8" s="26"/>
      <c r="K8" s="26"/>
      <c r="L8" s="26"/>
      <c r="M8" s="26">
        <f t="shared" ref="M8:M9" si="1">IF(ISNUMBER(E8),0,1)</f>
        <v>1</v>
      </c>
      <c r="N8" s="26"/>
      <c r="O8" s="39"/>
      <c r="P8" s="33"/>
    </row>
    <row r="9" spans="1:16" ht="38.25" x14ac:dyDescent="0.25">
      <c r="A9" s="34" t="s">
        <v>27</v>
      </c>
      <c r="B9" s="35" t="s">
        <v>119</v>
      </c>
      <c r="C9" s="36">
        <v>1</v>
      </c>
      <c r="D9" s="37"/>
      <c r="E9" s="38" t="str">
        <f t="shared" si="0"/>
        <v>NOT QUOTED</v>
      </c>
      <c r="G9" s="26"/>
      <c r="H9" s="26"/>
      <c r="I9" s="26"/>
      <c r="J9" s="26"/>
      <c r="K9" s="26"/>
      <c r="L9" s="26"/>
      <c r="M9" s="26">
        <f t="shared" si="1"/>
        <v>1</v>
      </c>
      <c r="N9" s="26"/>
      <c r="O9" s="39"/>
      <c r="P9" s="33"/>
    </row>
    <row r="10" spans="1:16" ht="15.75" x14ac:dyDescent="0.25">
      <c r="A10" s="92"/>
      <c r="B10" s="93" t="s">
        <v>69</v>
      </c>
      <c r="C10" s="40"/>
      <c r="D10" s="40"/>
      <c r="E10" s="40"/>
      <c r="G10" s="26"/>
      <c r="H10" s="26"/>
      <c r="I10" s="26"/>
      <c r="J10" s="26"/>
      <c r="K10" s="26"/>
      <c r="L10" s="26"/>
      <c r="M10" s="26"/>
      <c r="N10" s="26"/>
      <c r="O10" s="39"/>
      <c r="P10" s="33"/>
    </row>
    <row r="11" spans="1:16" ht="38.25" x14ac:dyDescent="0.25">
      <c r="A11" s="34" t="s">
        <v>28</v>
      </c>
      <c r="B11" s="87" t="s">
        <v>120</v>
      </c>
      <c r="C11" s="36">
        <v>1</v>
      </c>
      <c r="D11" s="37"/>
      <c r="E11" s="38" t="str">
        <f t="shared" ref="E11:E13" si="2">IF(AND(ISNUMBER(D11),D11&gt;0),C11*ROUND(D11,0),"NOT QUOTED")</f>
        <v>NOT QUOTED</v>
      </c>
      <c r="G11" s="26"/>
      <c r="H11" s="26"/>
      <c r="I11" s="26"/>
      <c r="J11" s="26"/>
      <c r="K11" s="26"/>
      <c r="L11" s="26"/>
      <c r="M11" s="26">
        <f t="shared" ref="M11:M13" si="3">IF(ISNUMBER(E11),0,1)</f>
        <v>1</v>
      </c>
      <c r="N11" s="26"/>
      <c r="O11" s="39"/>
      <c r="P11" s="33"/>
    </row>
    <row r="12" spans="1:16" ht="38.25" x14ac:dyDescent="0.25">
      <c r="A12" s="34" t="s">
        <v>29</v>
      </c>
      <c r="B12" s="87" t="s">
        <v>121</v>
      </c>
      <c r="C12" s="36">
        <v>1</v>
      </c>
      <c r="D12" s="37"/>
      <c r="E12" s="38" t="str">
        <f t="shared" si="2"/>
        <v>NOT QUOTED</v>
      </c>
      <c r="G12" s="26"/>
      <c r="H12" s="26"/>
      <c r="I12" s="26"/>
      <c r="J12" s="26"/>
      <c r="K12" s="26"/>
      <c r="L12" s="26"/>
      <c r="M12" s="26">
        <f t="shared" si="3"/>
        <v>1</v>
      </c>
      <c r="N12" s="26"/>
      <c r="O12" s="39"/>
      <c r="P12" s="33"/>
    </row>
    <row r="13" spans="1:16" ht="38.25" x14ac:dyDescent="0.25">
      <c r="A13" s="34" t="s">
        <v>30</v>
      </c>
      <c r="B13" s="87" t="s">
        <v>122</v>
      </c>
      <c r="C13" s="36">
        <v>1</v>
      </c>
      <c r="D13" s="37"/>
      <c r="E13" s="38" t="str">
        <f t="shared" si="2"/>
        <v>NOT QUOTED</v>
      </c>
      <c r="G13" s="26"/>
      <c r="H13" s="26"/>
      <c r="I13" s="26"/>
      <c r="J13" s="26"/>
      <c r="K13" s="26"/>
      <c r="L13" s="26"/>
      <c r="M13" s="26">
        <f t="shared" si="3"/>
        <v>1</v>
      </c>
      <c r="N13" s="26"/>
      <c r="O13" s="39"/>
      <c r="P13" s="33"/>
    </row>
    <row r="14" spans="1:16" ht="15.75" x14ac:dyDescent="0.25">
      <c r="A14" s="94"/>
      <c r="B14" s="93" t="s">
        <v>70</v>
      </c>
      <c r="C14" s="40"/>
      <c r="D14" s="40"/>
      <c r="E14" s="40"/>
      <c r="G14" s="26"/>
      <c r="H14" s="26"/>
      <c r="I14" s="26"/>
      <c r="J14" s="26"/>
      <c r="K14" s="26"/>
      <c r="L14" s="26"/>
      <c r="M14" s="26"/>
      <c r="N14" s="26"/>
      <c r="O14" s="39"/>
      <c r="P14" s="33"/>
    </row>
    <row r="15" spans="1:16" ht="15.75" x14ac:dyDescent="0.25">
      <c r="A15" s="34" t="s">
        <v>31</v>
      </c>
      <c r="B15" s="35" t="s">
        <v>77</v>
      </c>
      <c r="C15" s="36">
        <v>1</v>
      </c>
      <c r="D15" s="37"/>
      <c r="E15" s="38" t="str">
        <f t="shared" ref="E15:E21" si="4">IF(AND(ISNUMBER(D15),D15&gt;0),C15*ROUND(D15,0),"NOT QUOTED")</f>
        <v>NOT QUOTED</v>
      </c>
      <c r="G15" s="26"/>
      <c r="H15" s="26"/>
      <c r="I15" s="26"/>
      <c r="J15" s="26"/>
      <c r="K15" s="26"/>
      <c r="L15" s="26"/>
      <c r="M15" s="26">
        <f t="shared" ref="M15:M21" si="5">IF(ISNUMBER(E15),0,1)</f>
        <v>1</v>
      </c>
      <c r="N15" s="26"/>
      <c r="O15" s="39"/>
      <c r="P15" s="33"/>
    </row>
    <row r="16" spans="1:16" ht="15.75" x14ac:dyDescent="0.25">
      <c r="A16" s="34" t="s">
        <v>32</v>
      </c>
      <c r="B16" s="88" t="s">
        <v>78</v>
      </c>
      <c r="C16" s="36">
        <v>1</v>
      </c>
      <c r="D16" s="37"/>
      <c r="E16" s="38" t="str">
        <f t="shared" si="4"/>
        <v>NOT QUOTED</v>
      </c>
      <c r="G16" s="26"/>
      <c r="H16" s="26"/>
      <c r="I16" s="26"/>
      <c r="J16" s="26"/>
      <c r="K16" s="26"/>
      <c r="L16" s="26"/>
      <c r="M16" s="26">
        <f t="shared" si="5"/>
        <v>1</v>
      </c>
      <c r="N16" s="26"/>
      <c r="O16" s="39"/>
      <c r="P16" s="33"/>
    </row>
    <row r="17" spans="1:30" ht="25.5" x14ac:dyDescent="0.25">
      <c r="A17" s="34" t="s">
        <v>33</v>
      </c>
      <c r="B17" s="89" t="s">
        <v>79</v>
      </c>
      <c r="C17" s="36">
        <v>1</v>
      </c>
      <c r="D17" s="37"/>
      <c r="E17" s="38" t="str">
        <f t="shared" si="4"/>
        <v>NOT QUOTED</v>
      </c>
      <c r="G17" s="26"/>
      <c r="H17" s="26"/>
      <c r="I17" s="26"/>
      <c r="J17" s="26"/>
      <c r="K17" s="26"/>
      <c r="L17" s="26"/>
      <c r="M17" s="26">
        <f t="shared" si="5"/>
        <v>1</v>
      </c>
      <c r="N17" s="26"/>
      <c r="O17" s="39"/>
      <c r="P17" s="33"/>
    </row>
    <row r="18" spans="1:30" ht="25.5" x14ac:dyDescent="0.25">
      <c r="A18" s="34" t="s">
        <v>34</v>
      </c>
      <c r="B18" s="89" t="s">
        <v>80</v>
      </c>
      <c r="C18" s="36">
        <v>1</v>
      </c>
      <c r="D18" s="37"/>
      <c r="E18" s="38" t="str">
        <f t="shared" si="4"/>
        <v>NOT QUOTED</v>
      </c>
      <c r="G18" s="26"/>
      <c r="H18" s="26"/>
      <c r="I18" s="26"/>
      <c r="J18" s="26"/>
      <c r="K18" s="26"/>
      <c r="L18" s="26"/>
      <c r="M18" s="26">
        <f t="shared" si="5"/>
        <v>1</v>
      </c>
      <c r="N18" s="26"/>
      <c r="O18" s="39"/>
      <c r="P18" s="33"/>
    </row>
    <row r="19" spans="1:30" ht="15.75" x14ac:dyDescent="0.25">
      <c r="A19" s="34" t="s">
        <v>47</v>
      </c>
      <c r="B19" s="88" t="s">
        <v>81</v>
      </c>
      <c r="C19" s="36">
        <v>1</v>
      </c>
      <c r="D19" s="37"/>
      <c r="E19" s="38" t="str">
        <f t="shared" si="4"/>
        <v>NOT QUOTED</v>
      </c>
      <c r="G19" s="26"/>
      <c r="H19" s="26"/>
      <c r="I19" s="26"/>
      <c r="J19" s="26"/>
      <c r="K19" s="26"/>
      <c r="L19" s="26"/>
      <c r="M19" s="26">
        <f t="shared" si="5"/>
        <v>1</v>
      </c>
      <c r="N19" s="26"/>
      <c r="O19" s="39"/>
      <c r="P19" s="33"/>
    </row>
    <row r="20" spans="1:30" ht="25.5" x14ac:dyDescent="0.25">
      <c r="A20" s="34" t="s">
        <v>48</v>
      </c>
      <c r="B20" s="89" t="s">
        <v>82</v>
      </c>
      <c r="C20" s="36">
        <v>1</v>
      </c>
      <c r="D20" s="37"/>
      <c r="E20" s="38" t="str">
        <f t="shared" si="4"/>
        <v>NOT QUOTED</v>
      </c>
      <c r="G20" s="26"/>
      <c r="H20" s="26"/>
      <c r="I20" s="26"/>
      <c r="J20" s="26"/>
      <c r="K20" s="26"/>
      <c r="L20" s="26"/>
      <c r="M20" s="26">
        <f t="shared" si="5"/>
        <v>1</v>
      </c>
      <c r="N20" s="26"/>
      <c r="O20" s="39"/>
      <c r="P20" s="33"/>
    </row>
    <row r="21" spans="1:30" s="19" customFormat="1" ht="25.5" x14ac:dyDescent="0.25">
      <c r="A21" s="34" t="s">
        <v>49</v>
      </c>
      <c r="B21" s="89" t="s">
        <v>83</v>
      </c>
      <c r="C21" s="36">
        <v>1</v>
      </c>
      <c r="D21" s="37"/>
      <c r="E21" s="38" t="str">
        <f t="shared" si="4"/>
        <v>NOT QUOTED</v>
      </c>
      <c r="F21"/>
      <c r="G21" s="26"/>
      <c r="H21" s="26"/>
      <c r="I21" s="26"/>
      <c r="J21" s="26"/>
      <c r="K21" s="26"/>
      <c r="L21" s="26"/>
      <c r="M21" s="26">
        <f t="shared" si="5"/>
        <v>1</v>
      </c>
      <c r="N21" s="26"/>
      <c r="O21" s="39"/>
      <c r="P21" s="33"/>
      <c r="Q21"/>
      <c r="R21"/>
      <c r="S21"/>
      <c r="T21"/>
      <c r="U21"/>
      <c r="V21"/>
      <c r="W21"/>
      <c r="X21"/>
      <c r="Y21"/>
      <c r="Z21"/>
      <c r="AA21"/>
      <c r="AB21"/>
      <c r="AC21"/>
      <c r="AD21"/>
    </row>
    <row r="22" spans="1:30" ht="15.75" x14ac:dyDescent="0.25">
      <c r="A22" s="95"/>
      <c r="B22" s="93" t="s">
        <v>84</v>
      </c>
      <c r="C22" s="40"/>
      <c r="D22" s="40"/>
      <c r="E22" s="40"/>
      <c r="G22" s="26"/>
      <c r="H22" s="26"/>
      <c r="I22" s="26"/>
      <c r="J22" s="26"/>
      <c r="K22" s="26"/>
      <c r="L22" s="26"/>
      <c r="M22" s="26"/>
      <c r="N22" s="26"/>
      <c r="O22" s="39"/>
      <c r="P22" s="33"/>
    </row>
    <row r="23" spans="1:30" ht="38.25" x14ac:dyDescent="0.25">
      <c r="A23" s="34" t="s">
        <v>50</v>
      </c>
      <c r="B23" s="35" t="s">
        <v>85</v>
      </c>
      <c r="C23" s="36">
        <v>1</v>
      </c>
      <c r="D23" s="37"/>
      <c r="E23" s="38" t="str">
        <f t="shared" ref="E23:E24" si="6">IF(AND(ISNUMBER(D23),D23&gt;0),C23*ROUND(D23,0),"NOT QUOTED")</f>
        <v>NOT QUOTED</v>
      </c>
      <c r="G23" s="26"/>
      <c r="H23" s="26"/>
      <c r="I23" s="26"/>
      <c r="J23" s="26"/>
      <c r="K23" s="26"/>
      <c r="L23" s="26"/>
      <c r="M23" s="26">
        <f t="shared" ref="M23:M24" si="7">IF(ISNUMBER(E23),0,1)</f>
        <v>1</v>
      </c>
      <c r="N23" s="26"/>
      <c r="O23" s="39"/>
      <c r="P23" s="33"/>
    </row>
    <row r="24" spans="1:30" ht="38.25" x14ac:dyDescent="0.25">
      <c r="A24" s="34" t="s">
        <v>51</v>
      </c>
      <c r="B24" s="35" t="s">
        <v>86</v>
      </c>
      <c r="C24" s="36">
        <v>1</v>
      </c>
      <c r="D24" s="37"/>
      <c r="E24" s="38" t="str">
        <f t="shared" si="6"/>
        <v>NOT QUOTED</v>
      </c>
      <c r="G24" s="26"/>
      <c r="H24" s="26"/>
      <c r="I24" s="26"/>
      <c r="J24" s="26"/>
      <c r="K24" s="26"/>
      <c r="L24" s="26"/>
      <c r="M24" s="26">
        <f t="shared" si="7"/>
        <v>1</v>
      </c>
      <c r="N24" s="26"/>
      <c r="O24" s="39"/>
      <c r="P24" s="33"/>
    </row>
    <row r="25" spans="1:30" ht="15.75" x14ac:dyDescent="0.25">
      <c r="A25" s="95"/>
      <c r="B25" s="96" t="s">
        <v>87</v>
      </c>
      <c r="C25" s="40"/>
      <c r="D25" s="40"/>
      <c r="E25" s="40"/>
      <c r="G25" s="26"/>
      <c r="H25" s="26"/>
      <c r="I25" s="26"/>
      <c r="J25" s="26"/>
      <c r="K25" s="26"/>
      <c r="L25" s="26"/>
      <c r="M25" s="26"/>
      <c r="N25" s="26"/>
      <c r="O25" s="39"/>
      <c r="P25" s="33"/>
    </row>
    <row r="26" spans="1:30" ht="15.75" x14ac:dyDescent="0.25">
      <c r="A26" s="34" t="s">
        <v>52</v>
      </c>
      <c r="B26" s="56" t="s">
        <v>88</v>
      </c>
      <c r="C26" s="36">
        <v>1</v>
      </c>
      <c r="D26" s="37"/>
      <c r="E26" s="38" t="str">
        <f t="shared" ref="E26" si="8">IF(AND(ISNUMBER(D26),D26&gt;0),C26*ROUND(D26,0),"NOT QUOTED")</f>
        <v>NOT QUOTED</v>
      </c>
      <c r="G26" s="26"/>
      <c r="H26" s="26"/>
      <c r="I26" s="26"/>
      <c r="J26" s="26"/>
      <c r="K26" s="26"/>
      <c r="L26" s="26"/>
      <c r="M26" s="26">
        <f t="shared" ref="M26" si="9">IF(ISNUMBER(E26),0,1)</f>
        <v>1</v>
      </c>
      <c r="N26" s="26"/>
      <c r="O26" s="39"/>
      <c r="P26" s="33"/>
    </row>
    <row r="27" spans="1:30" ht="15.75" x14ac:dyDescent="0.25">
      <c r="A27" s="95"/>
      <c r="B27" s="96" t="s">
        <v>89</v>
      </c>
      <c r="C27" s="40"/>
      <c r="D27" s="40"/>
      <c r="E27" s="40"/>
      <c r="G27" s="26"/>
      <c r="H27" s="26"/>
      <c r="I27" s="26"/>
      <c r="J27" s="26"/>
      <c r="K27" s="26"/>
      <c r="L27" s="26"/>
      <c r="M27" s="26"/>
      <c r="N27" s="26"/>
      <c r="O27" s="39"/>
      <c r="P27" s="33"/>
    </row>
    <row r="28" spans="1:30" ht="15.75" x14ac:dyDescent="0.25">
      <c r="A28" s="34" t="s">
        <v>53</v>
      </c>
      <c r="B28" s="56" t="s">
        <v>90</v>
      </c>
      <c r="C28" s="36">
        <v>1</v>
      </c>
      <c r="D28" s="37"/>
      <c r="E28" s="38" t="str">
        <f t="shared" ref="E28:E29" si="10">IF(AND(ISNUMBER(D28),D28&gt;0),C28*ROUND(D28,0),"NOT QUOTED")</f>
        <v>NOT QUOTED</v>
      </c>
      <c r="G28" s="26"/>
      <c r="H28" s="26"/>
      <c r="I28" s="26"/>
      <c r="J28" s="26"/>
      <c r="K28" s="26"/>
      <c r="L28" s="26"/>
      <c r="M28" s="26">
        <f t="shared" ref="M28:M29" si="11">IF(ISNUMBER(E28),0,1)</f>
        <v>1</v>
      </c>
      <c r="N28" s="26"/>
      <c r="O28" s="39"/>
      <c r="P28" s="33"/>
    </row>
    <row r="29" spans="1:30" ht="15.75" x14ac:dyDescent="0.25">
      <c r="A29" s="34" t="s">
        <v>54</v>
      </c>
      <c r="B29" s="56" t="s">
        <v>91</v>
      </c>
      <c r="C29" s="36">
        <v>1</v>
      </c>
      <c r="D29" s="37"/>
      <c r="E29" s="38" t="str">
        <f t="shared" si="10"/>
        <v>NOT QUOTED</v>
      </c>
      <c r="G29" s="26"/>
      <c r="H29" s="26"/>
      <c r="I29" s="26"/>
      <c r="J29" s="26"/>
      <c r="K29" s="26"/>
      <c r="L29" s="26"/>
      <c r="M29" s="26">
        <f t="shared" si="11"/>
        <v>1</v>
      </c>
      <c r="N29" s="26"/>
      <c r="O29" s="39"/>
      <c r="P29" s="33"/>
    </row>
    <row r="30" spans="1:30" ht="15.75" x14ac:dyDescent="0.25">
      <c r="A30" s="97"/>
      <c r="B30" s="98" t="s">
        <v>92</v>
      </c>
      <c r="C30" s="40"/>
      <c r="D30" s="40"/>
      <c r="E30" s="40"/>
      <c r="G30" s="26"/>
      <c r="H30" s="26"/>
      <c r="I30" s="26"/>
      <c r="J30" s="26"/>
      <c r="K30" s="26"/>
      <c r="L30" s="26"/>
      <c r="M30" s="26"/>
      <c r="N30" s="26"/>
      <c r="O30" s="39"/>
      <c r="P30" s="33"/>
    </row>
    <row r="31" spans="1:30" ht="25.5" x14ac:dyDescent="0.25">
      <c r="A31" s="34" t="s">
        <v>55</v>
      </c>
      <c r="B31" s="90" t="s">
        <v>93</v>
      </c>
      <c r="C31" s="36">
        <v>1</v>
      </c>
      <c r="D31" s="37"/>
      <c r="E31" s="38" t="str">
        <f t="shared" ref="E31:E40" si="12">IF(AND(ISNUMBER(D31),D31&gt;0),C31*ROUND(D31,0),"NOT QUOTED")</f>
        <v>NOT QUOTED</v>
      </c>
      <c r="G31" s="26"/>
      <c r="H31" s="26"/>
      <c r="I31" s="26"/>
      <c r="J31" s="26"/>
      <c r="K31" s="26"/>
      <c r="L31" s="26"/>
      <c r="M31" s="26">
        <f t="shared" ref="M31:M40" si="13">IF(ISNUMBER(E31),0,1)</f>
        <v>1</v>
      </c>
      <c r="N31" s="26"/>
      <c r="O31" s="39"/>
      <c r="P31" s="33"/>
    </row>
    <row r="32" spans="1:30" ht="15.75" x14ac:dyDescent="0.25">
      <c r="A32" s="34" t="s">
        <v>56</v>
      </c>
      <c r="B32" s="90" t="s">
        <v>94</v>
      </c>
      <c r="C32" s="36">
        <v>1</v>
      </c>
      <c r="D32" s="37"/>
      <c r="E32" s="38" t="str">
        <f t="shared" si="12"/>
        <v>NOT QUOTED</v>
      </c>
      <c r="G32" s="26"/>
      <c r="H32" s="26"/>
      <c r="I32" s="26"/>
      <c r="J32" s="26"/>
      <c r="K32" s="26"/>
      <c r="L32" s="26"/>
      <c r="M32" s="26">
        <f t="shared" si="13"/>
        <v>1</v>
      </c>
      <c r="N32" s="26"/>
      <c r="O32" s="39"/>
      <c r="P32" s="33"/>
    </row>
    <row r="33" spans="1:16" ht="15.75" x14ac:dyDescent="0.25">
      <c r="A33" s="34" t="s">
        <v>57</v>
      </c>
      <c r="B33" s="90" t="s">
        <v>95</v>
      </c>
      <c r="C33" s="36">
        <v>1</v>
      </c>
      <c r="D33" s="37"/>
      <c r="E33" s="38" t="str">
        <f t="shared" si="12"/>
        <v>NOT QUOTED</v>
      </c>
      <c r="G33" s="26"/>
      <c r="H33" s="26"/>
      <c r="I33" s="26"/>
      <c r="J33" s="26"/>
      <c r="K33" s="26"/>
      <c r="L33" s="26"/>
      <c r="M33" s="26">
        <f t="shared" si="13"/>
        <v>1</v>
      </c>
      <c r="N33" s="26"/>
      <c r="O33" s="39"/>
      <c r="P33" s="33"/>
    </row>
    <row r="34" spans="1:16" ht="15.75" x14ac:dyDescent="0.25">
      <c r="A34" s="34" t="s">
        <v>58</v>
      </c>
      <c r="B34" s="90" t="s">
        <v>96</v>
      </c>
      <c r="C34" s="36">
        <v>1</v>
      </c>
      <c r="D34" s="37"/>
      <c r="E34" s="38" t="str">
        <f t="shared" si="12"/>
        <v>NOT QUOTED</v>
      </c>
      <c r="G34" s="26"/>
      <c r="H34" s="26"/>
      <c r="I34" s="26"/>
      <c r="J34" s="26"/>
      <c r="K34" s="26"/>
      <c r="L34" s="26"/>
      <c r="M34" s="26">
        <f t="shared" si="13"/>
        <v>1</v>
      </c>
      <c r="N34" s="26"/>
      <c r="O34" s="39"/>
      <c r="P34" s="33"/>
    </row>
    <row r="35" spans="1:16" ht="15.75" x14ac:dyDescent="0.25">
      <c r="A35" s="34" t="s">
        <v>71</v>
      </c>
      <c r="B35" s="90" t="s">
        <v>97</v>
      </c>
      <c r="C35" s="36">
        <v>1</v>
      </c>
      <c r="D35" s="37"/>
      <c r="E35" s="38" t="str">
        <f t="shared" si="12"/>
        <v>NOT QUOTED</v>
      </c>
      <c r="G35" s="26"/>
      <c r="H35" s="26"/>
      <c r="I35" s="26"/>
      <c r="J35" s="26"/>
      <c r="K35" s="26"/>
      <c r="L35" s="26"/>
      <c r="M35" s="26">
        <f t="shared" si="13"/>
        <v>1</v>
      </c>
      <c r="N35" s="26"/>
      <c r="O35" s="39"/>
      <c r="P35" s="33"/>
    </row>
    <row r="36" spans="1:16" ht="25.5" x14ac:dyDescent="0.25">
      <c r="A36" s="34" t="s">
        <v>72</v>
      </c>
      <c r="B36" s="90" t="s">
        <v>98</v>
      </c>
      <c r="C36" s="36">
        <v>1</v>
      </c>
      <c r="D36" s="37"/>
      <c r="E36" s="38" t="str">
        <f t="shared" si="12"/>
        <v>NOT QUOTED</v>
      </c>
      <c r="G36" s="26"/>
      <c r="H36" s="26"/>
      <c r="I36" s="26"/>
      <c r="J36" s="26"/>
      <c r="K36" s="26"/>
      <c r="L36" s="26"/>
      <c r="M36" s="26">
        <f t="shared" si="13"/>
        <v>1</v>
      </c>
      <c r="N36" s="26"/>
      <c r="O36" s="39"/>
      <c r="P36" s="33"/>
    </row>
    <row r="37" spans="1:16" ht="25.5" x14ac:dyDescent="0.25">
      <c r="A37" s="34" t="s">
        <v>73</v>
      </c>
      <c r="B37" s="90" t="s">
        <v>99</v>
      </c>
      <c r="C37" s="36">
        <v>1</v>
      </c>
      <c r="D37" s="37"/>
      <c r="E37" s="38" t="str">
        <f t="shared" si="12"/>
        <v>NOT QUOTED</v>
      </c>
      <c r="G37" s="26"/>
      <c r="H37" s="26"/>
      <c r="I37" s="26"/>
      <c r="J37" s="26"/>
      <c r="K37" s="26"/>
      <c r="L37" s="26"/>
      <c r="M37" s="26">
        <f t="shared" si="13"/>
        <v>1</v>
      </c>
      <c r="N37" s="26"/>
      <c r="O37" s="39"/>
      <c r="P37" s="33"/>
    </row>
    <row r="38" spans="1:16" ht="15.75" x14ac:dyDescent="0.25">
      <c r="A38" s="34" t="s">
        <v>74</v>
      </c>
      <c r="B38" s="90" t="s">
        <v>100</v>
      </c>
      <c r="C38" s="36">
        <v>1</v>
      </c>
      <c r="D38" s="37"/>
      <c r="E38" s="38" t="str">
        <f t="shared" si="12"/>
        <v>NOT QUOTED</v>
      </c>
      <c r="G38" s="26"/>
      <c r="H38" s="26"/>
      <c r="I38" s="26"/>
      <c r="J38" s="26"/>
      <c r="K38" s="26"/>
      <c r="L38" s="26"/>
      <c r="M38" s="26">
        <f t="shared" si="13"/>
        <v>1</v>
      </c>
      <c r="N38" s="26"/>
      <c r="O38" s="39"/>
      <c r="P38" s="33"/>
    </row>
    <row r="39" spans="1:16" ht="15.75" x14ac:dyDescent="0.25">
      <c r="A39" s="34" t="s">
        <v>75</v>
      </c>
      <c r="B39" s="35" t="s">
        <v>101</v>
      </c>
      <c r="C39" s="36">
        <v>1</v>
      </c>
      <c r="D39" s="37"/>
      <c r="E39" s="38" t="str">
        <f t="shared" si="12"/>
        <v>NOT QUOTED</v>
      </c>
      <c r="G39" s="26"/>
      <c r="H39" s="26"/>
      <c r="I39" s="26"/>
      <c r="J39" s="26"/>
      <c r="K39" s="26"/>
      <c r="L39" s="26"/>
      <c r="M39" s="26">
        <f t="shared" si="13"/>
        <v>1</v>
      </c>
      <c r="N39" s="26"/>
      <c r="O39" s="39"/>
      <c r="P39" s="33"/>
    </row>
    <row r="40" spans="1:16" ht="15.75" x14ac:dyDescent="0.25">
      <c r="A40" s="34" t="s">
        <v>76</v>
      </c>
      <c r="B40" s="35" t="s">
        <v>102</v>
      </c>
      <c r="C40" s="36">
        <v>1</v>
      </c>
      <c r="D40" s="37"/>
      <c r="E40" s="38" t="str">
        <f t="shared" si="12"/>
        <v>NOT QUOTED</v>
      </c>
      <c r="G40" s="26"/>
      <c r="H40" s="26"/>
      <c r="I40" s="26"/>
      <c r="J40" s="26"/>
      <c r="K40" s="26"/>
      <c r="L40" s="26"/>
      <c r="M40" s="26">
        <f t="shared" si="13"/>
        <v>1</v>
      </c>
      <c r="N40" s="26"/>
      <c r="O40" s="39"/>
      <c r="P40" s="33"/>
    </row>
    <row r="41" spans="1:16" ht="16.5" thickBot="1" x14ac:dyDescent="0.3">
      <c r="E41" s="22" t="str">
        <f>IF(M41&gt;0,"QUOTE FOR ALL ITEMS",SUM(E8:E40))</f>
        <v>QUOTE FOR ALL ITEMS</v>
      </c>
      <c r="M41" s="42">
        <f>SUM(M8:M40)</f>
        <v>27</v>
      </c>
    </row>
    <row r="44" spans="1:16" s="19" customFormat="1" ht="15" x14ac:dyDescent="0.25">
      <c r="A44" s="24" t="s">
        <v>22</v>
      </c>
      <c r="B44" s="25"/>
    </row>
    <row r="45" spans="1:16" s="19" customFormat="1" ht="15" x14ac:dyDescent="0.25">
      <c r="A45" s="27"/>
      <c r="B45" s="25"/>
    </row>
    <row r="46" spans="1:16" s="19" customFormat="1" x14ac:dyDescent="0.3">
      <c r="A46" s="27"/>
      <c r="B46" s="25"/>
    </row>
    <row r="47" spans="1:16" s="19" customFormat="1" x14ac:dyDescent="0.3">
      <c r="A47" s="28" t="s">
        <v>9</v>
      </c>
      <c r="B47" s="29">
        <f ca="1">Start!$D$23</f>
        <v>42695.566304745371</v>
      </c>
    </row>
    <row r="48" spans="1:16" x14ac:dyDescent="0.3">
      <c r="C48"/>
      <c r="D48"/>
      <c r="E48"/>
      <c r="J48" s="30" t="s">
        <v>23</v>
      </c>
      <c r="N48" s="19"/>
    </row>
    <row r="50" spans="5:5" x14ac:dyDescent="0.3">
      <c r="E50" s="30" t="s">
        <v>23</v>
      </c>
    </row>
  </sheetData>
  <sheetProtection password="A6A1" sheet="1" objects="1" scenarios="1"/>
  <mergeCells count="6">
    <mergeCell ref="A3:H3"/>
    <mergeCell ref="A5:A6"/>
    <mergeCell ref="B5:B6"/>
    <mergeCell ref="C5:C6"/>
    <mergeCell ref="D5:D6"/>
    <mergeCell ref="E5:E6"/>
  </mergeCells>
  <conditionalFormatting sqref="D8:D9 D11:D13">
    <cfRule type="cellIs" dxfId="11" priority="54" stopIfTrue="1" operator="equal">
      <formula>$C$2</formula>
    </cfRule>
  </conditionalFormatting>
  <conditionalFormatting sqref="D15:D21">
    <cfRule type="cellIs" dxfId="10" priority="6" stopIfTrue="1" operator="equal">
      <formula>$C$2</formula>
    </cfRule>
  </conditionalFormatting>
  <conditionalFormatting sqref="D23:D24">
    <cfRule type="cellIs" dxfId="9" priority="5" stopIfTrue="1" operator="equal">
      <formula>$C$2</formula>
    </cfRule>
  </conditionalFormatting>
  <conditionalFormatting sqref="D31:D40">
    <cfRule type="cellIs" dxfId="8" priority="2" stopIfTrue="1" operator="equal">
      <formula>$C$2</formula>
    </cfRule>
  </conditionalFormatting>
  <conditionalFormatting sqref="D26">
    <cfRule type="cellIs" dxfId="7" priority="4" stopIfTrue="1" operator="equal">
      <formula>$C$2</formula>
    </cfRule>
  </conditionalFormatting>
  <conditionalFormatting sqref="D28:D29">
    <cfRule type="cellIs" dxfId="6" priority="3" stopIfTrue="1" operator="equal">
      <formula>$C$2</formula>
    </cfRule>
  </conditionalFormatting>
  <conditionalFormatting sqref="E41">
    <cfRule type="cellIs" dxfId="5" priority="1" stopIfTrue="1" operator="equal">
      <formula>"QUOTE FOR ALL ITEMS"</formula>
    </cfRule>
  </conditionalFormatting>
  <pageMargins left="0.48" right="0.3" top="0.4" bottom="0.37" header="0.3" footer="0.3"/>
  <pageSetup paperSize="9"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85" zoomScaleNormal="85" workbookViewId="0">
      <selection activeCell="B33" sqref="B33"/>
    </sheetView>
  </sheetViews>
  <sheetFormatPr defaultRowHeight="14.4" x14ac:dyDescent="0.3"/>
  <cols>
    <col min="1" max="1" width="10" customWidth="1"/>
    <col min="2" max="2" width="77.33203125" customWidth="1"/>
    <col min="3" max="3" width="11" customWidth="1"/>
    <col min="4" max="4" width="10.33203125" customWidth="1"/>
    <col min="5" max="5" width="29.6640625" customWidth="1"/>
    <col min="6" max="6" width="6.33203125" customWidth="1"/>
    <col min="7" max="12" width="0" hidden="1" customWidth="1"/>
    <col min="13" max="13" width="6.44140625" hidden="1" customWidth="1"/>
  </cols>
  <sheetData>
    <row r="1" spans="1:16" s="19" customFormat="1" ht="15.6" x14ac:dyDescent="0.3">
      <c r="A1" s="17">
        <f>Start!D6</f>
        <v>0</v>
      </c>
      <c r="B1" s="18"/>
      <c r="C1" s="18"/>
      <c r="D1" s="18"/>
    </row>
    <row r="2" spans="1:16" s="19" customFormat="1" x14ac:dyDescent="0.3">
      <c r="A2" s="19" t="str">
        <f>Start!$B$2</f>
        <v>Annexure-II</v>
      </c>
      <c r="B2" s="18"/>
      <c r="C2" s="18"/>
      <c r="D2" s="18"/>
    </row>
    <row r="3" spans="1:16" s="19" customFormat="1" ht="15.6" customHeight="1" x14ac:dyDescent="0.3">
      <c r="A3" s="123" t="str">
        <f>Start!$B$4</f>
        <v>RFP Reference No: LIC/CO/IT-BPR/HW/2016-17/05</v>
      </c>
      <c r="B3" s="124"/>
      <c r="C3" s="124"/>
      <c r="D3" s="124"/>
      <c r="E3" s="124"/>
      <c r="F3" s="124"/>
      <c r="G3" s="124"/>
      <c r="H3" s="124"/>
      <c r="I3" s="20"/>
      <c r="J3" s="18"/>
    </row>
    <row r="4" spans="1:16" x14ac:dyDescent="0.3">
      <c r="C4" s="41"/>
      <c r="D4" s="41"/>
      <c r="E4" s="41"/>
    </row>
    <row r="5" spans="1:16" s="26" customFormat="1" x14ac:dyDescent="0.3">
      <c r="A5" s="132" t="s">
        <v>24</v>
      </c>
      <c r="B5" s="132" t="s">
        <v>103</v>
      </c>
      <c r="C5" s="132" t="s">
        <v>13</v>
      </c>
      <c r="D5" s="132" t="s">
        <v>25</v>
      </c>
      <c r="E5" s="132" t="s">
        <v>18</v>
      </c>
    </row>
    <row r="6" spans="1:16" s="26" customFormat="1" x14ac:dyDescent="0.3">
      <c r="A6" s="132"/>
      <c r="B6" s="132"/>
      <c r="C6" s="132"/>
      <c r="D6" s="132"/>
      <c r="E6" s="132"/>
    </row>
    <row r="7" spans="1:16" ht="15.6" x14ac:dyDescent="0.3">
      <c r="A7" s="40"/>
      <c r="B7" s="40" t="s">
        <v>42</v>
      </c>
      <c r="C7" s="40"/>
      <c r="D7" s="40"/>
      <c r="E7" s="40"/>
      <c r="G7" s="26"/>
      <c r="H7" s="26"/>
      <c r="I7" s="26"/>
      <c r="J7" s="26"/>
      <c r="K7" s="26"/>
      <c r="L7" s="26"/>
      <c r="M7" s="26"/>
      <c r="N7" s="26"/>
      <c r="O7" s="39"/>
      <c r="P7" s="33"/>
    </row>
    <row r="8" spans="1:16" ht="30" x14ac:dyDescent="0.25">
      <c r="A8" s="34" t="s">
        <v>43</v>
      </c>
      <c r="B8" s="99" t="s">
        <v>123</v>
      </c>
      <c r="C8" s="23">
        <v>1</v>
      </c>
      <c r="D8" s="37"/>
      <c r="E8" s="38" t="str">
        <f t="shared" ref="E8" si="0">IF(AND(ISNUMBER(D8),D8&gt;0),C8*ROUND(D8,0),"NOT QUOTED")</f>
        <v>NOT QUOTED</v>
      </c>
      <c r="G8" s="26"/>
      <c r="H8" s="26"/>
      <c r="I8" s="26"/>
      <c r="J8" s="26"/>
      <c r="K8" s="26"/>
      <c r="L8" s="26"/>
      <c r="M8" s="26">
        <f>IF(ISNUMBER(E8),0,1)</f>
        <v>1</v>
      </c>
      <c r="N8" s="26"/>
      <c r="O8" s="39"/>
      <c r="P8" s="33"/>
    </row>
    <row r="9" spans="1:16" ht="30" x14ac:dyDescent="0.25">
      <c r="A9" s="34" t="s">
        <v>45</v>
      </c>
      <c r="B9" s="99" t="s">
        <v>124</v>
      </c>
      <c r="C9" s="23">
        <v>1</v>
      </c>
      <c r="D9" s="37"/>
      <c r="E9" s="38" t="str">
        <f t="shared" ref="E9:E17" si="1">IF(AND(ISNUMBER(D9),D9&gt;0),C9*ROUND(D9,0),"NOT QUOTED")</f>
        <v>NOT QUOTED</v>
      </c>
      <c r="G9" s="26"/>
      <c r="H9" s="26"/>
      <c r="I9" s="26"/>
      <c r="J9" s="26"/>
      <c r="K9" s="26"/>
      <c r="L9" s="26"/>
      <c r="M9" s="26">
        <f t="shared" ref="M9:M17" si="2">IF(ISNUMBER(E9),0,1)</f>
        <v>1</v>
      </c>
      <c r="N9" s="26"/>
      <c r="O9" s="39"/>
      <c r="P9" s="33"/>
    </row>
    <row r="10" spans="1:16" ht="30" x14ac:dyDescent="0.25">
      <c r="A10" s="34" t="s">
        <v>46</v>
      </c>
      <c r="B10" s="100" t="s">
        <v>125</v>
      </c>
      <c r="C10" s="23">
        <v>1</v>
      </c>
      <c r="D10" s="37"/>
      <c r="E10" s="38" t="str">
        <f t="shared" si="1"/>
        <v>NOT QUOTED</v>
      </c>
      <c r="G10" s="26"/>
      <c r="H10" s="26"/>
      <c r="I10" s="26"/>
      <c r="J10" s="26"/>
      <c r="K10" s="26"/>
      <c r="L10" s="26"/>
      <c r="M10" s="26">
        <f t="shared" si="2"/>
        <v>1</v>
      </c>
      <c r="N10" s="26"/>
      <c r="O10" s="39"/>
      <c r="P10" s="33"/>
    </row>
    <row r="11" spans="1:16" ht="30" x14ac:dyDescent="0.25">
      <c r="A11" s="34" t="s">
        <v>107</v>
      </c>
      <c r="B11" s="100" t="s">
        <v>126</v>
      </c>
      <c r="C11" s="23">
        <v>1</v>
      </c>
      <c r="D11" s="37"/>
      <c r="E11" s="38" t="str">
        <f t="shared" si="1"/>
        <v>NOT QUOTED</v>
      </c>
      <c r="G11" s="26"/>
      <c r="H11" s="26"/>
      <c r="I11" s="26"/>
      <c r="J11" s="26"/>
      <c r="K11" s="26"/>
      <c r="L11" s="26"/>
      <c r="M11" s="26">
        <f t="shared" si="2"/>
        <v>1</v>
      </c>
      <c r="N11" s="26"/>
      <c r="O11" s="39"/>
      <c r="P11" s="33"/>
    </row>
    <row r="12" spans="1:16" ht="30" x14ac:dyDescent="0.25">
      <c r="A12" s="34" t="s">
        <v>108</v>
      </c>
      <c r="B12" s="100" t="s">
        <v>127</v>
      </c>
      <c r="C12" s="23">
        <v>1</v>
      </c>
      <c r="D12" s="37"/>
      <c r="E12" s="38" t="str">
        <f t="shared" si="1"/>
        <v>NOT QUOTED</v>
      </c>
      <c r="G12" s="26"/>
      <c r="H12" s="26"/>
      <c r="I12" s="26"/>
      <c r="J12" s="26"/>
      <c r="K12" s="26"/>
      <c r="L12" s="26"/>
      <c r="M12" s="26">
        <f t="shared" si="2"/>
        <v>1</v>
      </c>
      <c r="N12" s="26"/>
      <c r="O12" s="39"/>
      <c r="P12" s="33"/>
    </row>
    <row r="13" spans="1:16" ht="15.75" x14ac:dyDescent="0.25">
      <c r="A13" s="34" t="s">
        <v>109</v>
      </c>
      <c r="B13" s="100" t="s">
        <v>104</v>
      </c>
      <c r="C13" s="23">
        <v>1</v>
      </c>
      <c r="D13" s="37"/>
      <c r="E13" s="38" t="str">
        <f t="shared" si="1"/>
        <v>NOT QUOTED</v>
      </c>
      <c r="G13" s="26"/>
      <c r="H13" s="26"/>
      <c r="I13" s="26"/>
      <c r="J13" s="26"/>
      <c r="K13" s="26"/>
      <c r="L13" s="26"/>
      <c r="M13" s="26">
        <f t="shared" si="2"/>
        <v>1</v>
      </c>
      <c r="N13" s="26"/>
      <c r="O13" s="39"/>
      <c r="P13" s="33"/>
    </row>
    <row r="14" spans="1:16" ht="15.75" x14ac:dyDescent="0.25">
      <c r="A14" s="34" t="s">
        <v>110</v>
      </c>
      <c r="B14" s="100" t="s">
        <v>105</v>
      </c>
      <c r="C14" s="23">
        <v>1</v>
      </c>
      <c r="D14" s="37"/>
      <c r="E14" s="38" t="str">
        <f t="shared" si="1"/>
        <v>NOT QUOTED</v>
      </c>
      <c r="G14" s="26"/>
      <c r="H14" s="26"/>
      <c r="I14" s="26"/>
      <c r="J14" s="26"/>
      <c r="K14" s="26"/>
      <c r="L14" s="26"/>
      <c r="M14" s="26">
        <f t="shared" si="2"/>
        <v>1</v>
      </c>
      <c r="N14" s="26"/>
      <c r="O14" s="39"/>
      <c r="P14" s="33"/>
    </row>
    <row r="15" spans="1:16" ht="15.75" x14ac:dyDescent="0.25">
      <c r="A15" s="34" t="s">
        <v>111</v>
      </c>
      <c r="B15" s="100" t="s">
        <v>106</v>
      </c>
      <c r="C15" s="23">
        <v>1</v>
      </c>
      <c r="D15" s="37"/>
      <c r="E15" s="38" t="str">
        <f t="shared" si="1"/>
        <v>NOT QUOTED</v>
      </c>
      <c r="G15" s="26"/>
      <c r="H15" s="26"/>
      <c r="I15" s="26"/>
      <c r="J15" s="26"/>
      <c r="K15" s="26"/>
      <c r="L15" s="26"/>
      <c r="M15" s="26">
        <f t="shared" si="2"/>
        <v>1</v>
      </c>
      <c r="N15" s="26"/>
      <c r="O15" s="39"/>
      <c r="P15" s="33"/>
    </row>
    <row r="16" spans="1:16" ht="15.6" x14ac:dyDescent="0.3">
      <c r="A16" s="34" t="s">
        <v>112</v>
      </c>
      <c r="B16" s="100" t="s">
        <v>115</v>
      </c>
      <c r="C16" s="23">
        <v>1</v>
      </c>
      <c r="D16" s="37"/>
      <c r="E16" s="38" t="str">
        <f t="shared" si="1"/>
        <v>NOT QUOTED</v>
      </c>
      <c r="G16" s="26"/>
      <c r="H16" s="26"/>
      <c r="I16" s="26"/>
      <c r="J16" s="26"/>
      <c r="K16" s="26"/>
      <c r="L16" s="26"/>
      <c r="M16" s="26">
        <f t="shared" si="2"/>
        <v>1</v>
      </c>
      <c r="N16" s="26"/>
      <c r="O16" s="39"/>
      <c r="P16" s="33"/>
    </row>
    <row r="17" spans="1:16" ht="15.6" x14ac:dyDescent="0.3">
      <c r="A17" s="34" t="s">
        <v>113</v>
      </c>
      <c r="B17" s="100" t="s">
        <v>116</v>
      </c>
      <c r="C17" s="23">
        <v>1</v>
      </c>
      <c r="D17" s="37"/>
      <c r="E17" s="38" t="str">
        <f t="shared" si="1"/>
        <v>NOT QUOTED</v>
      </c>
      <c r="G17" s="26"/>
      <c r="H17" s="26"/>
      <c r="I17" s="26"/>
      <c r="J17" s="26"/>
      <c r="K17" s="26"/>
      <c r="L17" s="26"/>
      <c r="M17" s="26">
        <f t="shared" si="2"/>
        <v>1</v>
      </c>
      <c r="N17" s="26"/>
      <c r="O17" s="39"/>
      <c r="P17" s="33"/>
    </row>
    <row r="18" spans="1:16" ht="15.6" x14ac:dyDescent="0.3">
      <c r="A18" s="40"/>
      <c r="B18" s="40"/>
      <c r="C18" s="40"/>
      <c r="D18" s="40"/>
      <c r="E18" s="40"/>
      <c r="G18" s="26"/>
      <c r="H18" s="26"/>
      <c r="I18" s="26"/>
      <c r="J18" s="26"/>
      <c r="K18" s="26"/>
      <c r="L18" s="26"/>
      <c r="M18" s="26"/>
      <c r="N18" s="26"/>
      <c r="O18" s="39"/>
      <c r="P18" s="33"/>
    </row>
    <row r="19" spans="1:16" ht="16.2" thickBot="1" x14ac:dyDescent="0.35">
      <c r="C19" s="41"/>
      <c r="D19" s="41"/>
      <c r="E19" s="22" t="str">
        <f>IF(M19&gt;0,"QUOTE FOR ALL ITEMS",SUM(E7:E18))</f>
        <v>QUOTE FOR ALL ITEMS</v>
      </c>
      <c r="M19" s="42">
        <f>SUM(M7:M18)</f>
        <v>10</v>
      </c>
    </row>
    <row r="20" spans="1:16" x14ac:dyDescent="0.3">
      <c r="C20" s="41"/>
      <c r="D20" s="41"/>
      <c r="E20" s="41"/>
    </row>
    <row r="21" spans="1:16" s="19" customFormat="1" x14ac:dyDescent="0.3">
      <c r="A21" s="24" t="s">
        <v>22</v>
      </c>
      <c r="B21" s="25"/>
      <c r="C21" s="25"/>
      <c r="D21" s="26"/>
      <c r="E21" s="26"/>
    </row>
    <row r="22" spans="1:16" s="19" customFormat="1" x14ac:dyDescent="0.3">
      <c r="A22" s="27"/>
      <c r="B22" s="25"/>
      <c r="C22" s="25"/>
      <c r="D22" s="26"/>
      <c r="E22" s="26"/>
    </row>
    <row r="23" spans="1:16" s="19" customFormat="1" x14ac:dyDescent="0.3">
      <c r="A23" s="27"/>
      <c r="B23" s="25"/>
    </row>
    <row r="24" spans="1:16" s="19" customFormat="1" x14ac:dyDescent="0.3">
      <c r="A24" s="27"/>
      <c r="B24" s="25"/>
    </row>
    <row r="25" spans="1:16" s="19" customFormat="1" x14ac:dyDescent="0.3">
      <c r="A25" s="28" t="s">
        <v>9</v>
      </c>
      <c r="B25" s="29">
        <f ca="1">Start!$D$23</f>
        <v>42695.566304745371</v>
      </c>
      <c r="F25" s="27"/>
      <c r="G25" s="30" t="s">
        <v>23</v>
      </c>
    </row>
    <row r="26" spans="1:16" x14ac:dyDescent="0.3">
      <c r="D26" s="30" t="s">
        <v>23</v>
      </c>
    </row>
  </sheetData>
  <sheetProtection password="A6A1" sheet="1" objects="1" scenarios="1"/>
  <mergeCells count="6">
    <mergeCell ref="C5:C6"/>
    <mergeCell ref="D5:D6"/>
    <mergeCell ref="E5:E6"/>
    <mergeCell ref="A3:H3"/>
    <mergeCell ref="A5:A6"/>
    <mergeCell ref="B5:B6"/>
  </mergeCells>
  <conditionalFormatting sqref="E19">
    <cfRule type="cellIs" dxfId="4" priority="16" stopIfTrue="1" operator="equal">
      <formula>"QUOTE FOR ALL ITEMS"</formula>
    </cfRule>
  </conditionalFormatting>
  <pageMargins left="0.32" right="0.17" top="0.75" bottom="0.75" header="0.3" footer="0.3"/>
  <pageSetup paperSize="9" scale="68" fitToHeight="0" orientation="portrait" r:id="rId1"/>
  <extLst>
    <ext xmlns:x14="http://schemas.microsoft.com/office/spreadsheetml/2009/9/main" uri="{78C0D931-6437-407d-A8EE-F0AAD7539E65}">
      <x14:conditionalFormattings>
        <x14:conditionalFormatting xmlns:xm="http://schemas.microsoft.com/office/excel/2006/main">
          <x14:cfRule type="cellIs" priority="7" stopIfTrue="1" operator="equal" id="{12325151-4217-49D5-82F3-740381A5688D}">
            <xm:f>'Part-II'!$C$2</xm:f>
            <x14:dxf>
              <font>
                <condense val="0"/>
                <extend val="0"/>
                <color auto="1"/>
              </font>
              <fill>
                <patternFill>
                  <bgColor indexed="31"/>
                </patternFill>
              </fill>
            </x14:dxf>
          </x14:cfRule>
          <xm:sqref>D8</xm:sqref>
        </x14:conditionalFormatting>
        <x14:conditionalFormatting xmlns:xm="http://schemas.microsoft.com/office/excel/2006/main">
          <x14:cfRule type="cellIs" priority="5" stopIfTrue="1" operator="equal" id="{8A00008E-9054-4442-89B8-264162E0FF59}">
            <xm:f>'Part-II'!$C$2</xm:f>
            <x14:dxf>
              <font>
                <condense val="0"/>
                <extend val="0"/>
                <color auto="1"/>
              </font>
              <fill>
                <patternFill>
                  <bgColor indexed="31"/>
                </patternFill>
              </fill>
            </x14:dxf>
          </x14:cfRule>
          <xm:sqref>D9:D17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selection activeCell="E20" sqref="E20"/>
    </sheetView>
  </sheetViews>
  <sheetFormatPr defaultRowHeight="14.4" x14ac:dyDescent="0.3"/>
  <cols>
    <col min="2" max="2" width="26" bestFit="1" customWidth="1"/>
    <col min="3" max="3" width="17.44140625" style="50" customWidth="1"/>
    <col min="4" max="4" width="14" customWidth="1"/>
    <col min="5" max="5" width="10.6640625" bestFit="1" customWidth="1"/>
    <col min="6" max="6" width="35.109375" customWidth="1"/>
    <col min="7" max="7" width="4.6640625" customWidth="1"/>
    <col min="8" max="8" width="2.6640625" customWidth="1"/>
    <col min="9" max="9" width="4.88671875" customWidth="1"/>
    <col min="10" max="10" width="9.6640625" customWidth="1"/>
    <col min="12" max="12" width="34.6640625" customWidth="1"/>
  </cols>
  <sheetData>
    <row r="1" spans="1:11" s="19" customFormat="1" ht="15.6" x14ac:dyDescent="0.3">
      <c r="A1" s="17">
        <f>Start!D6</f>
        <v>0</v>
      </c>
      <c r="B1" s="18"/>
      <c r="C1" s="49"/>
      <c r="D1" s="18"/>
    </row>
    <row r="2" spans="1:11" s="19" customFormat="1" x14ac:dyDescent="0.3">
      <c r="A2" s="19" t="str">
        <f>Start!$B$2</f>
        <v>Annexure-II</v>
      </c>
      <c r="B2" s="18"/>
      <c r="C2" s="49"/>
      <c r="D2" s="18"/>
    </row>
    <row r="3" spans="1:11" s="19" customFormat="1" ht="15.6" customHeight="1" x14ac:dyDescent="0.3">
      <c r="A3" s="123" t="str">
        <f>Start!$B$4</f>
        <v>RFP Reference No: LIC/CO/IT-BPR/HW/2016-17/05</v>
      </c>
      <c r="B3" s="124"/>
      <c r="C3" s="124"/>
      <c r="D3" s="124"/>
      <c r="E3" s="124"/>
      <c r="F3" s="124"/>
      <c r="G3" s="124"/>
      <c r="H3" s="124"/>
      <c r="I3" s="20"/>
      <c r="J3" s="20"/>
      <c r="K3" s="18"/>
    </row>
    <row r="5" spans="1:11" ht="15" thickBot="1" x14ac:dyDescent="0.35"/>
    <row r="6" spans="1:11" ht="51" customHeight="1" x14ac:dyDescent="0.3">
      <c r="B6" s="52" t="s">
        <v>12</v>
      </c>
      <c r="C6" s="53" t="s">
        <v>39</v>
      </c>
      <c r="D6" s="54" t="s">
        <v>38</v>
      </c>
      <c r="E6" s="53" t="s">
        <v>40</v>
      </c>
      <c r="F6" s="55" t="s">
        <v>41</v>
      </c>
    </row>
    <row r="7" spans="1:11" x14ac:dyDescent="0.3">
      <c r="B7" s="43" t="s">
        <v>114</v>
      </c>
      <c r="C7" s="48">
        <v>250</v>
      </c>
      <c r="D7" s="44">
        <v>1000</v>
      </c>
      <c r="E7" s="45"/>
      <c r="F7" s="38" t="str">
        <f>IF(AND(ISNUMBER(E7),E7&gt;D7),C7*ROUND(E7,0),"NOT QUOTED")</f>
        <v>NOT QUOTED</v>
      </c>
    </row>
    <row r="8" spans="1:11" ht="16.2" thickBot="1" x14ac:dyDescent="0.35">
      <c r="B8" s="133" t="s">
        <v>35</v>
      </c>
      <c r="C8" s="134"/>
      <c r="D8" s="134"/>
      <c r="E8" s="134"/>
      <c r="F8" s="46" t="str">
        <f>IF(ISERROR(VLOOKUP("NOT QUOTED",F7:F7,1,FALSE)),SUM(F7:F7),"QUOTE FOR ALL ITEMS")</f>
        <v>QUOTE FOR ALL ITEMS</v>
      </c>
    </row>
    <row r="11" spans="1:11" s="19" customFormat="1" x14ac:dyDescent="0.3">
      <c r="A11" s="47" t="s">
        <v>36</v>
      </c>
      <c r="C11" s="51"/>
      <c r="H11" s="26"/>
      <c r="I11" s="26"/>
      <c r="J11" s="26"/>
      <c r="K11" s="26"/>
    </row>
    <row r="12" spans="1:11" s="19" customFormat="1" x14ac:dyDescent="0.3">
      <c r="A12" s="47" t="s">
        <v>37</v>
      </c>
      <c r="C12" s="51"/>
      <c r="H12" s="26"/>
      <c r="I12" s="26"/>
      <c r="J12" s="26"/>
      <c r="K12" s="26"/>
    </row>
    <row r="13" spans="1:11" s="19" customFormat="1" x14ac:dyDescent="0.3">
      <c r="C13" s="51"/>
      <c r="H13" s="26"/>
      <c r="I13" s="26"/>
      <c r="J13" s="26"/>
      <c r="K13" s="26"/>
    </row>
    <row r="14" spans="1:11" s="19" customFormat="1" x14ac:dyDescent="0.3">
      <c r="C14" s="51"/>
      <c r="H14" s="26"/>
      <c r="I14" s="26"/>
      <c r="J14" s="26"/>
      <c r="K14" s="26"/>
    </row>
    <row r="15" spans="1:11" s="19" customFormat="1" x14ac:dyDescent="0.3">
      <c r="A15" s="24" t="s">
        <v>22</v>
      </c>
      <c r="B15" s="25"/>
      <c r="C15" s="25"/>
      <c r="D15" s="25"/>
      <c r="E15" s="26"/>
      <c r="F15" s="26"/>
    </row>
    <row r="16" spans="1:11" s="19" customFormat="1" x14ac:dyDescent="0.3">
      <c r="A16" s="27"/>
      <c r="B16" s="25"/>
      <c r="C16" s="25"/>
      <c r="D16" s="25"/>
      <c r="E16" s="26"/>
      <c r="F16" s="26"/>
    </row>
    <row r="17" spans="1:7" s="19" customFormat="1" x14ac:dyDescent="0.3">
      <c r="A17" s="27"/>
      <c r="B17" s="25"/>
      <c r="C17" s="51"/>
    </row>
    <row r="18" spans="1:7" s="19" customFormat="1" x14ac:dyDescent="0.3">
      <c r="A18" s="27"/>
      <c r="B18" s="25"/>
      <c r="C18" s="51"/>
    </row>
    <row r="19" spans="1:7" s="19" customFormat="1" x14ac:dyDescent="0.3">
      <c r="A19" s="28" t="s">
        <v>9</v>
      </c>
      <c r="B19" s="29">
        <f ca="1">Start!$D$23</f>
        <v>42695.566304745371</v>
      </c>
      <c r="C19" s="51"/>
      <c r="F19" s="30" t="s">
        <v>23</v>
      </c>
      <c r="G19" s="27"/>
    </row>
    <row r="28" spans="1:7" ht="18" x14ac:dyDescent="0.35">
      <c r="F28" s="91" t="s">
        <v>117</v>
      </c>
    </row>
  </sheetData>
  <sheetProtection password="A6A1" sheet="1" objects="1" scenarios="1"/>
  <mergeCells count="2">
    <mergeCell ref="B8:E8"/>
    <mergeCell ref="A3:H3"/>
  </mergeCells>
  <conditionalFormatting sqref="F8">
    <cfRule type="cellIs" dxfId="1" priority="4" stopIfTrue="1" operator="equal">
      <formula>"QUOTE FOR ALL ITEMS"</formula>
    </cfRule>
  </conditionalFormatting>
  <conditionalFormatting sqref="E7">
    <cfRule type="cellIs" dxfId="0" priority="3" stopIfTrue="1" operator="equal">
      <formula>$C$3</formula>
    </cfRule>
  </conditionalFormatting>
  <dataValidations count="1">
    <dataValidation type="whole" operator="greaterThan" allowBlank="1" showInputMessage="1" showErrorMessage="1" sqref="E7">
      <formula1>0</formula1>
    </dataValidation>
  </dataValidations>
  <pageMargins left="0.35" right="0.21"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Start</vt:lpstr>
      <vt:lpstr>Part-I</vt:lpstr>
      <vt:lpstr>Part-II</vt:lpstr>
      <vt:lpstr>Part-III</vt:lpstr>
      <vt:lpstr>Buyback</vt:lpstr>
      <vt:lpstr>'Part-II'!Print_Area</vt:lpstr>
      <vt:lpstr>Start!Print_Area</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shrikant k pedhavi</dc:creator>
  <cp:lastModifiedBy>shrikant k pedhavi</cp:lastModifiedBy>
  <cp:lastPrinted>2016-11-18T12:35:20Z</cp:lastPrinted>
  <dcterms:created xsi:type="dcterms:W3CDTF">2016-06-02T09:05:34Z</dcterms:created>
  <dcterms:modified xsi:type="dcterms:W3CDTF">2016-11-21T08:06:35Z</dcterms:modified>
</cp:coreProperties>
</file>