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activeTab="1"/>
  </bookViews>
  <sheets>
    <sheet name="BOQ" sheetId="1" r:id="rId1"/>
    <sheet name="Summary" sheetId="2" r:id="rId2"/>
    <sheet name="Sheet3" sheetId="3" r:id="rId3"/>
  </sheets>
  <definedNames>
    <definedName name="_xlnm.Print_Area" localSheetId="1">Summary!$A$1:$E$18</definedName>
  </definedNames>
  <calcPr calcId="124519"/>
</workbook>
</file>

<file path=xl/calcChain.xml><?xml version="1.0" encoding="utf-8"?>
<calcChain xmlns="http://schemas.openxmlformats.org/spreadsheetml/2006/main">
  <c r="A11" i="2"/>
  <c r="E15"/>
  <c r="E14"/>
  <c r="B11"/>
  <c r="E8"/>
  <c r="E13"/>
  <c r="E6"/>
  <c r="F386" i="1" l="1"/>
  <c r="F385"/>
  <c r="F387" s="1"/>
  <c r="F380"/>
  <c r="F378"/>
  <c r="F377"/>
  <c r="F374"/>
  <c r="F373"/>
  <c r="F372"/>
  <c r="F370"/>
  <c r="F369"/>
  <c r="F368"/>
  <c r="F367"/>
  <c r="F366"/>
  <c r="F365"/>
  <c r="F364"/>
  <c r="F363"/>
  <c r="F362"/>
  <c r="F360"/>
  <c r="F359"/>
  <c r="F358"/>
  <c r="F381" s="1"/>
  <c r="F352"/>
  <c r="F351"/>
  <c r="F350"/>
  <c r="F349"/>
  <c r="F348"/>
  <c r="F347"/>
  <c r="F346"/>
  <c r="F344"/>
  <c r="F343"/>
  <c r="F342"/>
  <c r="F341"/>
  <c r="F340"/>
  <c r="F339"/>
  <c r="F338"/>
  <c r="F337"/>
  <c r="F336"/>
  <c r="F335"/>
  <c r="F333"/>
  <c r="F332"/>
  <c r="F331"/>
  <c r="F330"/>
  <c r="F329"/>
  <c r="F327"/>
  <c r="F326"/>
  <c r="F325"/>
  <c r="F324"/>
  <c r="F323"/>
  <c r="F320"/>
  <c r="F319"/>
  <c r="F318"/>
  <c r="F317"/>
  <c r="F316"/>
  <c r="F315"/>
  <c r="F314"/>
  <c r="F313"/>
  <c r="F312"/>
  <c r="F311"/>
  <c r="F310"/>
  <c r="F309"/>
  <c r="F308"/>
  <c r="F307"/>
  <c r="F306"/>
  <c r="F305"/>
  <c r="F304"/>
  <c r="F302"/>
  <c r="F300"/>
  <c r="F299"/>
  <c r="F298"/>
  <c r="F297"/>
  <c r="F296"/>
  <c r="F295"/>
  <c r="F293"/>
  <c r="F292"/>
  <c r="F291"/>
  <c r="F290"/>
  <c r="F289"/>
  <c r="F288"/>
  <c r="F286"/>
  <c r="F284"/>
  <c r="F282"/>
  <c r="F281"/>
  <c r="F279"/>
  <c r="F277"/>
  <c r="F276"/>
  <c r="F275"/>
  <c r="F274"/>
  <c r="F273"/>
  <c r="F272"/>
  <c r="F270"/>
  <c r="F353" s="1"/>
  <c r="F268"/>
  <c r="F267"/>
  <c r="F266"/>
  <c r="F265"/>
  <c r="F264"/>
  <c r="F263"/>
  <c r="F262"/>
  <c r="F256"/>
  <c r="F252"/>
  <c r="F251"/>
  <c r="F250"/>
  <c r="F249"/>
  <c r="F248"/>
  <c r="F247"/>
  <c r="F246"/>
  <c r="F245"/>
  <c r="F253" s="1"/>
  <c r="F241"/>
  <c r="F240"/>
  <c r="F239"/>
  <c r="F238"/>
  <c r="F237"/>
  <c r="F236"/>
  <c r="F235"/>
  <c r="F233"/>
  <c r="F230"/>
  <c r="F242" s="1"/>
  <c r="F226"/>
  <c r="F225"/>
  <c r="F224"/>
  <c r="F222"/>
  <c r="F220"/>
  <c r="F219"/>
  <c r="F218"/>
  <c r="F217"/>
  <c r="F215"/>
  <c r="F214"/>
  <c r="F213"/>
  <c r="F212"/>
  <c r="F211"/>
  <c r="F209"/>
  <c r="F208"/>
  <c r="F207"/>
  <c r="F205"/>
  <c r="F204"/>
  <c r="F203"/>
  <c r="F227" s="1"/>
  <c r="F199"/>
  <c r="F198"/>
  <c r="F196"/>
  <c r="F195"/>
  <c r="F200" s="1"/>
  <c r="F192"/>
  <c r="F191"/>
  <c r="F185"/>
  <c r="F184"/>
  <c r="F183"/>
  <c r="F182"/>
  <c r="F181"/>
  <c r="F180"/>
  <c r="F193" s="1"/>
  <c r="F179"/>
  <c r="F176"/>
  <c r="F175"/>
  <c r="F174"/>
  <c r="F172"/>
  <c r="F177" s="1"/>
  <c r="F382" l="1"/>
  <c r="F164" l="1"/>
  <c r="F163"/>
  <c r="F159"/>
  <c r="F144"/>
  <c r="F140"/>
  <c r="F118"/>
  <c r="F165" s="1"/>
  <c r="F115"/>
  <c r="F109"/>
  <c r="F108"/>
  <c r="F107"/>
  <c r="F106"/>
  <c r="F105"/>
  <c r="F98"/>
  <c r="F97"/>
  <c r="F96"/>
  <c r="F89"/>
  <c r="F82"/>
  <c r="F81"/>
  <c r="F80"/>
  <c r="F73"/>
  <c r="F116" s="1"/>
  <c r="F71"/>
  <c r="F67"/>
  <c r="F66"/>
  <c r="F65"/>
  <c r="F64"/>
  <c r="F63"/>
  <c r="F62"/>
  <c r="F61"/>
  <c r="F60"/>
  <c r="F59"/>
  <c r="F58"/>
  <c r="F68" s="1"/>
  <c r="F55"/>
  <c r="F54"/>
  <c r="F53"/>
  <c r="F52"/>
  <c r="F51"/>
  <c r="F50"/>
  <c r="F56" s="1"/>
  <c r="F48"/>
  <c r="F45"/>
  <c r="F39"/>
  <c r="F37"/>
  <c r="F31"/>
  <c r="F27"/>
  <c r="F26"/>
  <c r="F25"/>
  <c r="F24"/>
  <c r="F23"/>
  <c r="F21"/>
  <c r="F20"/>
  <c r="F19"/>
  <c r="F18"/>
  <c r="F16"/>
  <c r="F15"/>
  <c r="F14"/>
  <c r="F13"/>
  <c r="F12"/>
  <c r="F11"/>
  <c r="F10"/>
  <c r="F9"/>
  <c r="F8"/>
  <c r="F28" s="1"/>
</calcChain>
</file>

<file path=xl/sharedStrings.xml><?xml version="1.0" encoding="utf-8"?>
<sst xmlns="http://schemas.openxmlformats.org/spreadsheetml/2006/main" count="713" uniqueCount="470">
  <si>
    <t xml:space="preserve">LIFE INSURANCE CORPORATION OF INDIA                                                                                                                                                                                         Eastern Zonal Office, Kolkata
                                                                                                                                                                                                                  </t>
  </si>
  <si>
    <t>NAME OF WORK:-  E- Tender ( Percentage rate)  for proposed civil  Interior Work,  Modular Furniture &amp; Chairs, Electrical, AC  Installations, Data &amp; Telephone Cabling Work at Hazaribagh BO  under Hazaribagh DO.</t>
  </si>
  <si>
    <r>
      <t>Note :</t>
    </r>
    <r>
      <rPr>
        <b/>
        <i/>
        <sz val="10"/>
        <color indexed="8"/>
        <rFont val="Arial"/>
        <family val="2"/>
      </rPr>
      <t xml:space="preserve"> This is Part of the main tender document . The Contractor has to quote percentage Rate on the estimated amount as per instruction in accordance with the main tender document terms and conditions, specifications etc.  The tender consists of combination of both these parts.                                                                                                                                                                                                                                                                                                                                                           </t>
    </r>
  </si>
  <si>
    <t>Minimum BASIC PRICE wherever mentioned shall be F.O.R. at Site excluding GST.</t>
  </si>
  <si>
    <t>SCHEDULE OF QUANTITY</t>
  </si>
  <si>
    <t>Item No.</t>
  </si>
  <si>
    <t>Description</t>
  </si>
  <si>
    <t>Qty.</t>
  </si>
  <si>
    <t>Unit</t>
  </si>
  <si>
    <t>Rate                               ( Rs. )</t>
  </si>
  <si>
    <t>Amount                        ( Rs. )</t>
  </si>
  <si>
    <t>1. PARTITION WORK</t>
  </si>
  <si>
    <t>Care fully removing glazed partition alluminium/wooden including proper stacking the dismantled material  out side the work site within LIC premises as directed  and making he damages good.</t>
  </si>
  <si>
    <t>Sqm</t>
  </si>
  <si>
    <t>Re-fixing the removed materials  including  cuttings old glass/ premalinated  boards  as disired , providing  new suitable screws/nails/angles/ tappered clip etc as required for  alliuminium partition etc all complete.</t>
  </si>
  <si>
    <t>Dismantling of brick works of any thickness  any floor and making the damages good including remival of debris from works site.</t>
  </si>
  <si>
    <t>Cum</t>
  </si>
  <si>
    <t>Providing &amp; Fixing of Full Height partitions upto ceiling height consisting of G.I. frame and required 9mm thick Fire Retardant plywood confirming to IS 5509 , including providing and fixing of frame work made of special section powder pressed/roll from G.I. sheet with zinc coating of 120 gms/ sqm (both side inclusive), consisting of floor and ceiling channel 50mm wide having equal flanges of 32 mm and 0.50 mm thick, fixed to the floor and ceiling at the spacing of 610 mm centre to centre with dash fastener of 12.5 mm dia meter 50 mm length or suitable anchor fastener or metal screws with nylon plugs and the studs 48 mm wide having one flange of 34 mm and other flange 36 mm  and 0.50 mm thick fixed vertically within flanges of floor and ceiling channel and placed at a spacing of 610 mm centre to centre by 6 mm dia bolts and nuts, suitable anchore fastener or metal screws with nylon plugs at spacing of 450 mm centre to centre, and fixing of 9mm thick Fire Retardant plywood   to both side of frame work by 25 mm long dry wall screws on studs, floor and ceiling channels at the spacing of 300 mm centre to centre. The  9mm thick Fire Retardant plywood   are to be fixed to the frame work with joints staggered to avoid through cracks , M.S. fixing channel of 99mm width (0.9 mm thick having two flanges of 9.5 mm each) to be proveded at the horizontal joints of two 9 mm thick Fire Retardant plywood , fixed to the studs using metal to metal flat head screws, including jointing and finished  with both sides 1mm thick high pressured laminates of approved make &amp; shade  etc. complete with recommended adhesive , angle beads at corners (25 mm x 25 mm x 0.5 mm ), as per manufacture's specification and direction of engineer in charge  all complete. (No extra payment shall be made above false ceiling)</t>
  </si>
  <si>
    <t>Providing &amp; Fixing of Full Height (Partly glazed &amp; partly paneled) partitions upto ceiling height consisting of G.I. frame and required 9 mm thick Fire Retardant plywood confirming to IS 5509 , including providing and fixing of frame work made of special section powder pressed/roll from G.I. sheet with zinc coating of 120 gms/ sqm (both side inclusive), consisting of floor and ceiling channel 50mm wide having equal flanges of 32 mm and 0.50 mm thick, fixed to the floor and ceiling at the spacing of 610 mm centre to centre with dash fastener of 12.5 mm dia meter 50 mm length or suitable anchor fastener or metal screws with nylon plugs and the studs 48 mm wide having one flange of 34 mm and other flange 36 mm  and 0.50 mm thick fixed vertically within flanges of floor and ceiling channel and placed at a spacing of 610 mm centre to centre by 6 mm dia bolts and nuts, suitable anchore fastener or metal screws with nylon plugs at spacing of 450 mm centre to centre, and fixing of 9mm thick Fire Retardant plywood   to both side of frame work by 25 mm long dry wall screws on studs, floor and ceiling channels at the spacing of 300 mm centre to centre. The  9mm thick Fire Retardant plywood   are to be fixed to the frame work with joints staggered to avoid through cracks , M.S. fixing channel of 99mm width (0.9 mm thick having two flanges of 9.5 mm each) to be proveded at the horizontal joints of two 9 mm thick Fire Retardant plywood , fixed to the studs using metal to metal flat head screws, including jointing and finished with both sides with both sides 1mm thick high pressured laminates of approved make &amp; shade  etc. complete with recommended adhesive , 6mm thick  plain float glass fixed above 1200 mm height upto 2100 mm height including itching (Design as approved by LIC) fixed with Teak wood beading of 32 mm x 12 mm size finished with laquer polishing. Glass panel shall be 1200x900 mm ht aproximately with required suitable beads etc. for fixing of glazing , as per manufacture's specification and direction of engineer in charge  all complete. (No extra payment shall be made above false ceiling)</t>
  </si>
  <si>
    <t>Providing and fixing  1200 mm ht. double skin wooden partition with following specifications. a) Providing and fixing  of 1200 mm height approx(Low Height) partition  consisting of G.I. frame and required board, including providing and fixing of frame work made of special section power pressed/ roll form G.I. sheet with zinc coating of 120 gms/ sqm(both side inclusive), consisting of floor and ceiling channel 50mm wide having equal flanges of 32 mm and 0.50 mm thick, fixed to the floor and ceiling at the spacing of 610 mm centre to centre with dash fastener of 12.5 mm dia meter 50 mm length or suitable anchor fastener or metal screws with nylon plugs and the studs 48 mm wide having one flange of 34 mm and other flange 36 mm and 0.50 mm thick fixed vertically within flanges of floor and ceiling channel and placed at a spacing of 610 mm centre to centre by 6 mm dia bolts and nuts, including fixing of studs along both ends of partition fixed flush to wall with suitable anchor fastener or metal screws with nylon plugs at spacing of 450 mm centre to centre, and fixing of boards to both side of frame work by 25 mm long dry wall screws on studs, floor and ceiling channels at the spacing of 300 mm centre to centre. The boards are to be fixed to the frame work with joints staggered to avoid through cracks, M.S. fixing channel of 99 mm width (0.9 mm thick having two flanges of 9.5 mm each) to be provided at the horizontal joints of two boards, fixed to the studs using metal to metal flat head screws, including jointing and finishing to a flush finish with recommended jointing compound, jointing tape, angle beads at corners (25 mm x 25 mm x 0.5 mm), joint finisher and two coats of primer suitable for board as per manufacture's specification and direction of engineer in charge all complete.</t>
  </si>
  <si>
    <r>
      <t xml:space="preserve">Providing and fixing ISI marked flush door shutters 30 MM THICK conforming to IS :2202 (Part I) non- decorative type, core of block board construction with frame of 1st class hard wood and well matched commercial 3 ply veneering with vertical grains or cross bands and face veneers on both faces of shutters,T.W beading alaround the shutter, 30 mm thick including ISI marked Stainless Steel butt hingeswith necessary screws . </t>
    </r>
    <r>
      <rPr>
        <b/>
        <sz val="11"/>
        <color indexed="8"/>
        <rFont val="Arial"/>
        <family val="2"/>
      </rPr>
      <t>(Rate to include cost of cutting shutter  for fixing glass and providing suitable T W beading , if required as diected . )</t>
    </r>
  </si>
  <si>
    <t>Sq.M.</t>
  </si>
  <si>
    <r>
      <t>Providing and fixing</t>
    </r>
    <r>
      <rPr>
        <b/>
        <sz val="10"/>
        <color indexed="8"/>
        <rFont val="Arial"/>
        <family val="2"/>
      </rPr>
      <t xml:space="preserve"> Fully Glazed</t>
    </r>
    <r>
      <rPr>
        <sz val="10"/>
        <color indexed="8"/>
        <rFont val="Arial"/>
        <family val="2"/>
      </rPr>
      <t xml:space="preserve"> main entrance door, single/double leaf made of 12 mm thick float glass including etching and edge polishing with 40 mm thick teak wood (second class) 150mm top rail,200mm bottom rail and 150mm styles. The door shall be fitted with heavy duty floor spring and pivot of approved make, 2 nos 300mm long 25 mm dia stainless steel pipe handles per shutter including melamine polish.( Floor spring, SS handle &amp; other hardware fittings will be paid in respective item)</t>
    </r>
  </si>
  <si>
    <r>
      <t xml:space="preserve">Providing and fixing Seasoned </t>
    </r>
    <r>
      <rPr>
        <b/>
        <sz val="10"/>
        <color indexed="8"/>
        <rFont val="Arial"/>
        <family val="2"/>
      </rPr>
      <t xml:space="preserve">Sal Wood work </t>
    </r>
    <r>
      <rPr>
        <sz val="10"/>
        <color indexed="8"/>
        <rFont val="Arial"/>
        <family val="2"/>
      </rPr>
      <t>of any section and size for door/window frame, partitions, wall/column paneling including the cost of making rebate, if any, fitting fixing with screws/nails/holdfast whatever necessary ,  treated with anti termite solution, jamming with concrete/ fixed to the wall or partition where ever necessary etc. complete and as per direction. The cost      includes the laquer polishing/painting to the exposed portions of  frames as per site condition and as directed.</t>
    </r>
  </si>
  <si>
    <t>Cu.M.</t>
  </si>
  <si>
    <t xml:space="preserve">Providing and fixing Fire Retardant Ply conforming IS 5509 of approved make  including all fixing materials, adhesives etc including wastages and taking out damaged ply from shutter. </t>
  </si>
  <si>
    <t xml:space="preserve"> a)</t>
  </si>
  <si>
    <t>6mm thick</t>
  </si>
  <si>
    <t xml:space="preserve"> b)</t>
  </si>
  <si>
    <t>9mm thick</t>
  </si>
  <si>
    <t xml:space="preserve"> c)</t>
  </si>
  <si>
    <t>12mm thick</t>
  </si>
  <si>
    <t>d)</t>
  </si>
  <si>
    <t>19mm thick</t>
  </si>
  <si>
    <t>Providing &amp; fixing / Placing glass panes including cost of beading complete as per drawing &amp; direction.</t>
  </si>
  <si>
    <t>Clear Glass panes  - 4mm thick</t>
  </si>
  <si>
    <t>Clear Glass panes  - 5 mm thick</t>
  </si>
  <si>
    <t>c)</t>
  </si>
  <si>
    <t>Extra cost for etching/sand blasting of the glass as per design and direction.</t>
  </si>
  <si>
    <t>Providing and fixing Running table top 600 mm wide  &amp; 750 mm height  of table top with Chamfering at corners/ straight as directed, made with 19mm thick Fire Retardant Ply and 1mm thick high pressured lamination at top. Vertical supports of 600 mm wide @ 1200 to 1500 mm c/c with 19mm th. Fire Retardant Ply &amp; 1mm thick high pressured lamination on both sides and all unexposed surfaces shall be provided 0.8 mm white/light colour balancing. Suitable Teak wood beading to exposed edges with polish all complete with neat finish as directed.</t>
  </si>
  <si>
    <t xml:space="preserve">R.M </t>
  </si>
  <si>
    <t>Providing and fixing Running table top 450 mm wide and one self 150 mm below 350 mm wide &amp; 750 mm height  of table topm with Chamfering at corners/ straight as directed, made with 19mm thick Fire Retardant Ply and 1mm thick high pressured lamination at top. Vertical supports of 600 mm wide @ 1200 to 1500 mm c/c with 19mm th. Fire Retardant Ply &amp; 1mm thick high pressured lamination on both sides and all unexposed surfaces shall be provided 0.8 mm white/light colour balancing. Suitable Teak wood beading to exposed edges with polish all complete with neat finish as directed.</t>
  </si>
  <si>
    <t>SUB TOTAL  =</t>
  </si>
  <si>
    <t>2. STORAGE UNIT</t>
  </si>
  <si>
    <t>(For all type of Storage Units, the front elevated area shall be measured for payment.).</t>
  </si>
  <si>
    <r>
      <t>Providing &amp; fixing</t>
    </r>
    <r>
      <rPr>
        <b/>
        <sz val="10"/>
        <color indexed="8"/>
        <rFont val="Arial"/>
        <family val="2"/>
      </rPr>
      <t xml:space="preserve"> factory made</t>
    </r>
    <r>
      <rPr>
        <sz val="10"/>
        <color indexed="8"/>
        <rFont val="Arial"/>
        <family val="2"/>
      </rPr>
      <t xml:space="preserve"> 450mm deep and 1200mm/ ht as directed , storage unit as per following:</t>
    </r>
  </si>
  <si>
    <t>The sides, top, bottom shall be made of not less than 0.8mm thick CRC sheet of required size. The members shall be without any burrs and dents.</t>
  </si>
  <si>
    <t xml:space="preserve">02 nos. Intermediate shelves shall be made of not less than 0.8mm thick CRC sheet. Shelves shall have lipped flanges 25 mm in width and 15 mm in depth. Each shelf shall be supported on four adjustable shelf brackets made of steel sheeting not less than 1.6 mm thick. Four rack strips of not less than 1.0 mm thick shall be provided for supporting the shelves, covering the full height of the cabinet. </t>
  </si>
  <si>
    <r>
      <t>Front openable</t>
    </r>
    <r>
      <rPr>
        <b/>
        <sz val="10"/>
        <color indexed="10"/>
        <rFont val="Arial"/>
        <family val="2"/>
      </rPr>
      <t xml:space="preserve"> </t>
    </r>
    <r>
      <rPr>
        <sz val="10"/>
        <color indexed="8"/>
        <rFont val="Arial"/>
        <family val="2"/>
      </rPr>
      <t>Door Shutter shall be made of not less than 0.8mm thick CRC sheet with provision of sufficient stiffness by providing metal stiffener. The doors shall be provided with handle and 2 way locking system with duplicate keys of non-corrodible material. The door handle and lock shall be of approved make.</t>
    </r>
  </si>
  <si>
    <t>Each unit shall be supplied with level adjuster which allows 25 mm height adjustment with necessary hinges of approved quality.</t>
  </si>
  <si>
    <t xml:space="preserve">All dents, burrs and sharp edges shall be removed from the various components and finished with powder coating of 50 micron of approved shade &amp; colour by engineer in charge. </t>
  </si>
  <si>
    <t>3. FALSE CEILING</t>
  </si>
  <si>
    <t>Providing &amp; erecting Suspended Ceiling System with similar to Armstrong  “CLASSIC LITE” ( H 1673M OR 1892M/1893M) Tiles in module size of 600mm X 600mm X 16 mm (M1672), laid with suprafine15 mm Hot Dipped Galvanized Steel Suspension system Zinc Coated having Rotary Stitched. All as per manufacturers’ specification.</t>
  </si>
  <si>
    <t>Frame work</t>
  </si>
  <si>
    <t xml:space="preserve">Comprises main runners width 24mm and web height 35mm made out of 0.4 mm hot dipped galvanized steel spaced at 1200 mm centers securely fixed to the structural soffit by approved hangers at 1200mm maximum centers and not more than 150 mm from spliced joints. The last hanger at the end of each main runner should not be greater than 600 mm from the adjacent wall. 1200 mm long cross tees of web height 35mm and made out of 0.4 mm thick galvanized steel to be interlocked between main runners at 600 mm centers to form 1200 X 600 mm modules. 
</t>
  </si>
  <si>
    <t>Cross tees longer than 600 mm require independent support. 600 X 600 mm modules to be formed by fitting 600 mm long cross tees centrally between the 1200 mm cross tees. Perimeter trim to be wall angles 19mm X 19 mm secured to walls at 450 mm maximum centers- all as per manufacturer’s specifications</t>
  </si>
  <si>
    <t xml:space="preserve">The cost to include the cost of frame work for providing lighting arrangement CFL or mirror optic and providing making additional T/angle for creating opening for providing lights for which no extra payment will be made. </t>
  </si>
  <si>
    <t>(Only plan area will be measured for payment.)</t>
  </si>
  <si>
    <t xml:space="preserve">Providing &amp; fixing at all height false ceiling with G.I. section manufactured by M/s. Gypsum India Ltd (Gypsteel). The framing sections of the ceiling are 0.55mm thick Perimeter channel having flange of 20mm &amp; another flange of 30mm &amp; web of 27mm  (20 x 27x30 x 0.55 mm)  fixed at  610 mm c/c and connected to suspended GI intermediate channel (15 × 45 ×15 x 0.9 mm thick) at 1220 mm C/C with ceiling angles of size 25 × 10 × 0.55 mm thick. Fixed to soffit with GI cleat &amp; steel expansion fasteners. Ceiling section of 80 x 26 x 0.55 mm thick having knurled web of 51.5mm &amp; two flanges of 26mm each with lips of 10.5mm are to be fixed to the intermediate channel with the help of connecting clip of size 2.64mm dia and in direction perpendicular to intermediate channel at 475 mm centers including fixing of 12.5 mm thick tapered edge gypsum board (conforming to IS: 2095-1982 &amp; 2542-1981) with dry wall screws at 230 mm c/c, to have a flash finish of tapered and square edges of the gypsum board with recommended filler, paper tapes, finisher, all as per manufactures specification. </t>
  </si>
  <si>
    <r>
      <rPr>
        <b/>
        <sz val="10"/>
        <rFont val="Arial"/>
        <family val="2"/>
      </rPr>
      <t xml:space="preserve">Including two coats of primer suitable for gypsum board two or more coats of acrylic distemper paint of approved shade </t>
    </r>
    <r>
      <rPr>
        <sz val="10"/>
        <rFont val="Arial"/>
        <family val="2"/>
      </rPr>
      <t>and also including making necessary opening for light fitting,  grills, diffusers, cut outs made with frame of perimeter channels suitably fixed all complete as per drawing and specification and direction.</t>
    </r>
  </si>
  <si>
    <t xml:space="preserve">(Note: only plan area shall be measured for payment. Drops below AC ducts of any depth will not be measured for payment. The drops for design purpose, which are provided as directed, will be measured and paid separately. No deductions for light cutting separately).            </t>
  </si>
  <si>
    <t>4. FINISHING &amp; PAINTING</t>
  </si>
  <si>
    <r>
      <t xml:space="preserve">Providing and laying double charged vitrified floor tiles in different sizes (thickness to be specified by the manufacturer) with water absorption less than 0.08% and conforming to IS : 15622, of approved make, in all colours and shades, laid on 20mm thick cement mortar 1:4 (1 cement : 4 coarse sand), including laid on 20mm thick cement mortar 1:4 (1 cement : 4 coarse sand), including grouting the joints with white cement and matching pigments etc. or cement based high polymer modified quick-set tile adhesive (Water based) conforming to IS: 15477complete with required thickness.   - Size of Tile 600 mm x 600 mm, 600mmx1200mm /800 mm x 800 mm (Basic Rate of Tiles </t>
    </r>
    <r>
      <rPr>
        <b/>
        <sz val="10"/>
        <rFont val="Arial"/>
        <family val="2"/>
      </rPr>
      <t>Rs.645.00 per Sqm)</t>
    </r>
    <r>
      <rPr>
        <sz val="10"/>
        <rFont val="Arial"/>
        <family val="2"/>
      </rPr>
      <t xml:space="preserve">. including skirting etc.   </t>
    </r>
  </si>
  <si>
    <t xml:space="preserve">15 mm cement plaster of mix : 1:4 (1 cement : 4 fine sand) etc. complete- Inside Wall </t>
  </si>
  <si>
    <t>Providing and applying WHITE CEMENT BASED Wall care putty as per approved make having 1.00 mm thick to new plastered surface walls, beams, slabs etc after preparation of base  as directed complete.</t>
  </si>
  <si>
    <t>Wall painting with acrylic emulsion paint, having VOC (Volatile Organic Compound ) content less than 50 grams/ litre, of approved brand and manufacture, including applying additional coats wherever required, to achieve even shade and colour. of approved quality &amp; shade with a coat of  primer including preparation of surface on wall etc.</t>
  </si>
  <si>
    <r>
      <t xml:space="preserve">Providing and applying two or more coats synthic enamel paint over </t>
    </r>
    <r>
      <rPr>
        <b/>
        <sz val="10"/>
        <color indexed="8"/>
        <rFont val="Arial"/>
        <family val="2"/>
      </rPr>
      <t>wooden surface</t>
    </r>
    <r>
      <rPr>
        <sz val="10"/>
        <color indexed="8"/>
        <rFont val="Arial"/>
        <family val="2"/>
      </rPr>
      <t xml:space="preserve"> with a coat of primer of approved make and shade to doors/windows including scraping and preparing of old surface.</t>
    </r>
  </si>
  <si>
    <r>
      <t xml:space="preserve">Providing &amp; applying Two or more coats </t>
    </r>
    <r>
      <rPr>
        <b/>
        <sz val="10"/>
        <color indexed="8"/>
        <rFont val="Arial"/>
        <family val="2"/>
      </rPr>
      <t>Melamine Polishing</t>
    </r>
    <r>
      <rPr>
        <sz val="10"/>
        <color indexed="8"/>
        <rFont val="Arial"/>
        <family val="2"/>
      </rPr>
      <t xml:space="preserve"> on Wood work including suitable  fillar.</t>
    </r>
  </si>
  <si>
    <t>05. MISCELLANEOUS ITEMS</t>
  </si>
  <si>
    <t>Providing &amp; fixing roller Blinds  of approved quality ,shade and design including channel, fixed the channel as per site condition and manufacturers specifications of approved make.(Vista/MAC/Excel or equivalent make)</t>
  </si>
  <si>
    <t>Dismantling of Brick Work of any thickness, making good the damages , removing the debris from work place.</t>
  </si>
  <si>
    <t>CuM</t>
  </si>
  <si>
    <t xml:space="preserve">Dismantling of  RCC of any thickness and staking reinforcement, making good the damages, removing debris from work place. </t>
  </si>
  <si>
    <t>Dismantling of  Plain cement concrete  of any thickness, making good the damages , removing the debris from work place.</t>
  </si>
  <si>
    <t xml:space="preserve">Dismantling the existing flooring including mortar making good the damages , removing the debris from work place.. </t>
  </si>
  <si>
    <t>Brick work with common burnt clay machine molded perforated bricks of class designation 12.5 conforming to IS: 2222 in superstructure above plinth level up to floor five level in cement mortar 1:6 (1 cement : 6 coarse sand) : With F.P.S.(non modular) bricks</t>
  </si>
  <si>
    <t>Transportation charges for carting away the waster debris/excavated earth etc. beyond 50 meters lead and outside the LICI premises etc. complete. (one unit = 5 Cu.M. or part of it). For 2 KM @119.54/ Cum</t>
  </si>
  <si>
    <t>Soft Board Panel:  Soft Board Panel  using 4 mm FSC Certified Fire Retardant Plywood as backing and fixed with Soft Board and covered with rate of fabric Rs 300/-per Sqm (The measurement of the tile actual area of the fabric panel on each side shall be for payment). The Panel shall be fixed with 18 x 12 mm rubber wood beading. Fixing shall be done by using wall clips for hanging the soft board. The rubber wood shall be melamine polished all complete.</t>
  </si>
  <si>
    <t>Contarcactor's Overhead and profit for fixing of Prime Cost Item including cost of necessary screws , nails etc complete</t>
  </si>
  <si>
    <t>Grinding &amp; polishing of existing marble flooring /skirting  with suitable carborendum stone &amp;  machine and cleaning , washing with oxallic acid /chemical, polishing  all complete.</t>
  </si>
  <si>
    <t>06. HARDWARE FITTING &amp; FIXTURES</t>
  </si>
  <si>
    <t>Prime Cost Amount reibursement of actual pirce of materials excluding GST towards purchase of approved  hardware fittings etc.</t>
  </si>
  <si>
    <t>LS</t>
  </si>
  <si>
    <t>07.  MODULAR FURNITURE &amp; MODULAR PARTITION</t>
  </si>
  <si>
    <t>Fabrication &amp; supply of tile based free standing modular partition of ht. 1200/1500 mm (approx.) and 65 mm thick (minimum) including top trim, end trim, corner filler, adjustable glide screws, top hinged race ways, cover plate, etc. complete for the following type of partition and consist of the following :</t>
  </si>
  <si>
    <t>Modular partition frame made out of Aluminium section/ roll formed M.S. sections, 16 gauge for core frame &amp; intermediate members. The core frame consist of a rectangular frame fixed with nut &amp; bolt to horizontal sections to form a rigid structure. All M.S. and C.R.C. components shall treated with 7 tank galvanized process &amp; finished with 50 micron thick Epoxy powder coating of approved shade. Each frame supplied with levelling bolts with knurling/fiber knob which allows 25 mm adjustment. The size of the partition will be as specified in the drawings.</t>
  </si>
  <si>
    <t>Skirting : 100 mm high skirting top hinged panel cover raceways out of M.S. sheets and finished in approved shade powder coating.</t>
  </si>
  <si>
    <t>Raceways : Concealed race way below/ above work station top for transporting wires, cables and conduits with top hinged flap out of MS powder coated sheets. The bottom race way will have wire carrier hangers and no horizontal member at the floor level.</t>
  </si>
  <si>
    <t>Top Trims &amp; End trims : Shall be of extruded aluminium sections of shape and finished with approved shade powder coating. Caps &amp; Corner filler : shall be of ABS filler Caps which should match very closely to the colour of top cap and end trims.</t>
  </si>
  <si>
    <t>Tile panel : All partitions shall have on both sides the tile panel of 12 mm thick. Pre laminated Particle Board (O.S.L.) of interior grade. All the edges shall be finished with hot pressed PVC lipping of matching shade. The tiles shall have sufficient number of clips on rear side to fix the tiles on partition. The tiles shall be fixed flush to the partition.</t>
  </si>
  <si>
    <t>The partitions should have a minimum of 9 kg/Sq.M. steel per Sq.M. of partition frame. The steel should be manufactured by SAIL/ TISCO/JINDAL/RIN Ltd./ ESSAR STEEL, if Aluminium section, manufactured by Hindalco/ Jindal/Indal. The supplier of furniture should submit proof of purchase of steel from the manufacturers and test certificates as well.</t>
  </si>
  <si>
    <t>Extra payable for providing Fabric panel (non tackable type) in lieu of pre laminated particle board panes in partition mentioned in item no.12.01) above. The non tackable tiles shall be made of 0.6 mm thick G.I. sheet with an inlay of 8 mm thick Polyurathene foam having density of 20 Kg/Cu.M. Fabric shall be with fire retardent coating and scotch guard for stain resistance glued to the G.I. sheet. The basic price of fabric Rs.300/R.M. (The actual fabric panel on each side shall be measured for payment.</t>
  </si>
  <si>
    <t>Extra payable for providing Fabric panel (tackable type) in lieu of pre laminated particle board panes in partition mentioned in item no.12.01 above. The tackable tiles shall be made of 0.6 mm thick G.I. sheet with an inlay of 6 mm thick cross lone foam having density 50-60 kg/Cu.M. Fabric shall be with fire retardant coating and scotch guard for stain resistance glued on G.I. sheet. The basic price of fabric Rs.300/R.M. (The area of actual fabric panel shall be measured for payment.</t>
  </si>
  <si>
    <r>
      <t xml:space="preserve">Fabricating &amp; supplying modular Mobile pedestal drawer  unit of following sizes and shall consist of following and with anti toppling device when all drawers are open. </t>
    </r>
    <r>
      <rPr>
        <b/>
        <sz val="10"/>
        <color indexed="10"/>
        <rFont val="Arial"/>
        <family val="2"/>
      </rPr>
      <t>(For  Officers, HGA/Asstt &amp; DO)3+14+13=30</t>
    </r>
  </si>
  <si>
    <t>No.</t>
  </si>
  <si>
    <t>Pedestal Drawer unit : Size 450mm X 515 mm X 722 mm height.</t>
  </si>
  <si>
    <t xml:space="preserve">Carcass : Made out of 0.8mm thick M.S. sheet, treated with               7 tank Galvanished  process and finished with powder coating of approved shade &amp; thickness of 50 microns. </t>
  </si>
  <si>
    <t>Drawer : 2 Nos. of drawers &amp;1 no. filing drawer made out of 0.6 mm thick M.S. sheet, treated with 7 tank Galvanished process and finished with powder coating of approved shade &amp; thickness of 50 microns. The drawers shall be mounted on 2 nos. telescopic channels for smooth operations.</t>
  </si>
  <si>
    <t>Locks : The units shal have central locking (7 lever) lock in front with hinge key in two sets.</t>
  </si>
  <si>
    <t>Handles : The units shall have M.S. pressed concealed handles to every drawer.</t>
  </si>
  <si>
    <t>The unit shall have 4 nos. glide screws with hesight Adjustment of +/- 10mm.</t>
  </si>
  <si>
    <r>
      <t xml:space="preserve">Fabricating and supplying modular Mobile pedastal drawer  unit of following sizes and shall consist of following and with anti toppling device when all drawers are open.                                                                                                 </t>
    </r>
    <r>
      <rPr>
        <b/>
        <sz val="10"/>
        <color indexed="10"/>
        <rFont val="Arial"/>
        <family val="2"/>
      </rPr>
      <t>(For  Staff &amp; Sub-Staff.)36+4=38</t>
    </r>
  </si>
  <si>
    <t>Pedestal Drawer unit : Size 380mm X 450 mm X 722 mm height.</t>
  </si>
  <si>
    <t xml:space="preserve">Carcass : Made out of 0.8mm thick M.S. sheet, treated with             7 tank Galvanished  process and finished with powder coating of approved shade &amp; thickness of 50 microns. </t>
  </si>
  <si>
    <t>Drawer : 2 Nos. of drawers &amp; 1 no. filing drawer made out of 0.6 mm thick M.S. sheet, treated with 7 tank Galvanished process and finished with powder coating of approved shade &amp; thickness of 50 microns. The drawers shall be mounted on  2 nos. telescopic channels for smooth operations.</t>
  </si>
  <si>
    <t>The unit shall have 4 nos. glide screws with height Adjustment of +/- 10mm.</t>
  </si>
  <si>
    <t>Supply of “ebco” or any other equivalent make powder coated metallic sheet Key Board Tray (Model No. KBTM 35) of size 500 X 260mm with sliding channel on bothsides and inbuilt sliding Mouse Pad Tray (LHS/RHS ) as per the approved sample 1+14+31+1=47</t>
  </si>
  <si>
    <t>Fabricating and supplying below work station movable type M.S. powder coated CPU trolley of size 230mm X 270mm X 150mm for placing any size of CPU unit, made out of 16 SWG M.S. sheet with 4 nos. of lockable type castors etc. complete.</t>
  </si>
  <si>
    <t>Supplying of factory made modular free standing table unit of size 1800 X 900 X 750 mm height, complete consists of the following : (For Branch Manager)</t>
  </si>
  <si>
    <t>Top : Table top shall be of 25mm thick Particle Board in one piece with front edge in half round Post formed moulding, finished with 0.6 mm thick approved laminate including Mini fixing joinery.</t>
  </si>
  <si>
    <t>Gable Ends :  2 Nos. out of 25mm thick Particle Board in one piece with front and rear edge in half round Post formed mould with leveling bolts which allow 25mm adjustment, finished with 0.6mm thick laminate.</t>
  </si>
  <si>
    <t>Modesty Panel : Out of 18mm thick Pre-laminated particle board in one piece with levelling bolts which will allow 25 mm adjustment including making provision for wire management and fixation of switches/sockets.</t>
  </si>
  <si>
    <t>Providing and fixing 40mm dia. cable entry at the specific location after drilling hole of required size in the work station top with ABS cover.</t>
  </si>
  <si>
    <t>Edges : All the edges finished with 2mm thick PVC hot pressed lipping of matching colour..</t>
  </si>
  <si>
    <t>Finish : Top &amp; Gable End finished in post formed with 0.6mm thick laminate and other surfaces with 1 mm thick laminate of approved shade.</t>
  </si>
  <si>
    <t>.---Do--- as above of item no. 7.08  but size 1500x750x750 mm (height) (For Officers)</t>
  </si>
  <si>
    <t>.---Do--- as above of item no. 7.08  but size 1500x600x750 mm (height) (For Development  Officers)</t>
  </si>
  <si>
    <t xml:space="preserve">.---Do--- as above of item no. 7.08 but  size 1350x600x750 mm and without 40 mm dia. cable entry and ABS cover.                                             (For Staff) </t>
  </si>
  <si>
    <t xml:space="preserve">.---Do--- as above of item no. 7.08  but  size 900x500x750 mm and and without 40 mm dia. cable entry and ABS cover.                                            (For Sub Staff &amp; Comp. Table for DO) </t>
  </si>
  <si>
    <t>Providing, supplying &amp; placing in position modular  side credenza of size 900mm X 450 X 722mm consisting of following : 13+14+38=80</t>
  </si>
  <si>
    <t>No</t>
  </si>
  <si>
    <t>Top : Top made out of 25mm thick Particle board with front edgte in half round post formed moulding.</t>
  </si>
  <si>
    <t>Carcass/shelf made out of 18mm thick pre laminated particle board (OSL) interior grade.</t>
  </si>
  <si>
    <t>Shutter made of 18 mm thick pre laminated particle board (OSL) interior grade with sliding channel with double ball bearing for smooth operation.</t>
  </si>
  <si>
    <t>Skirting : 50mm high skirting out of 18mm thick pre laminated particle board.</t>
  </si>
  <si>
    <t>Locks : The unit shall be provided with Push button Lock with hinge keys in two sets.</t>
  </si>
  <si>
    <t>Providing, making &amp; placing of Side Credenza  of overall size 1350 mm long, 450 mm wide and 722 mm ht. made of 19 mm thk. Fire Retardant Ply wood ( IS 5509) at top, bottom, sides &amp; in one shelf of 540 mm wide (below key board). 6mm thick Fire Retardant Ply wood ( IS 5509) at rear side. One no. “ebco” or any other equivalent make powder coated metallic sheet Key Board Tray) of size 510 X 230 mm with sliding channel on both sides with soft palm and inbuilt sliding Mouse Pad Tray (LHS/RHS), one openable shutter with 19mm thk. Fire Retardant Ply wood ( IS 5509) including making slit opening of suitable size for paper feeding on the top of side unit, shelf of 19mm thk. Fire Retardant Ply wood ( IS 5509) and T.W. leaping at edges.  Exposed portions to be finished with 1mm thick laminates of approved make &amp; shade and internal surfaces with with 0.8 mm high pressured balancing laminates etc complete  including all necessary hardware such as stain less steel, handles,. locks of approved make &amp; as directed.(DM/ADM)</t>
  </si>
  <si>
    <t>08. MODULAR  CHAIRS</t>
  </si>
  <si>
    <t>Providing &amp; supplying of High back cushioned chair with following size &amp; specifications (Similar to Godrej Model PCH – 7001R) (For B.M.)</t>
  </si>
  <si>
    <t>Seat size –48cm (W) X 44cm (D) approx.</t>
  </si>
  <si>
    <t>Back Size -48cm (W) X 66cm (H) approx.</t>
  </si>
  <si>
    <t>a)</t>
  </si>
  <si>
    <t>Seat &amp; Back assembly</t>
  </si>
  <si>
    <t xml:space="preserve">The seat &amp; back shall be made of 12 mm thick hot pressed plywood &amp; moulded polyurethane foam 50 mm thick with density of 45(+/-2)Kg/Cu.M in seat and 32(+/-2)Kg/Cu.M in back and hardness 20 Kg. on Hamden machine at 25% compression including PVC lipping. The back foam is designed with contoured lumber support for extra comfort. </t>
  </si>
  <si>
    <t>b)</t>
  </si>
  <si>
    <t>Leatherite Tapestry</t>
  </si>
  <si>
    <t xml:space="preserve">Flame retardant leatherette  tapestry of  approved shade  complete as directed. </t>
  </si>
  <si>
    <t>Tilting &amp; Revolving Mechanism</t>
  </si>
  <si>
    <t>The adjustable central tilting system shall be designed for 17 degree max. tilt. The tension shall be adjustable. It shall be provided with upright locking system. A full 360 degree swivel mechanism shall allow for fluid lateral movement.</t>
  </si>
  <si>
    <t>The revolving &amp; Synchronised tilting mechanism with locking arrangement in different positions &amp; anti shock back mechanism is provided alongwith height adjustment mechanism &amp; anti toppling mechanism.</t>
  </si>
  <si>
    <t>Gas lift:</t>
  </si>
  <si>
    <t>The gas lift shall be maintenance free, environment friendly, chrome free cylinder tube fixed in a M.S. black powder coated central column tube 3.8 cm dia &amp; 2.0 mm thick. It should have 10 cm. Stroke length &amp; gass pressure of 300 N force.</t>
  </si>
  <si>
    <t>e)</t>
  </si>
  <si>
    <t>Pedestal assembly :</t>
  </si>
  <si>
    <t>The pedestal shall be made of arc shaped CRC metal folded base with 2.3 mm thick steel strips and fitted with 5 nos. twin wheel pin castors of min. wheel dia. 50 mm. The 5 prongs shall be welded to the central bush made for 2.5 mm thick ERW steel tube with 63 mm OD and 60 mm length. The bush shall accommodate the housing of the gas lift. Diameter of CRC metal base shall be 660 mm with 5 pronged legs duly powder coated having powder coating thickness 50 to 60 microns. The M.S. pedestal is covered with ABS moulded cover for modern and aesthetic looks.</t>
  </si>
  <si>
    <t>f)</t>
  </si>
  <si>
    <t>Telescopic bellow assembly :</t>
  </si>
  <si>
    <t>The bellow shall be 3 piece telescopic type and injection moulded in black Polypropylene.</t>
  </si>
  <si>
    <t>g)</t>
  </si>
  <si>
    <t>Twin wheel casters :</t>
  </si>
  <si>
    <t>The twin wheel castors shall be injection moulded in 30% glass filled nylon &amp; extra smooth.</t>
  </si>
  <si>
    <t>h)</t>
  </si>
  <si>
    <t>Polyurethane armrest :</t>
  </si>
  <si>
    <t xml:space="preserve">The one piece armrest of diamond / rectangular / elliptical shape or any other approved shape shall be made of black integral skin polyurethane reinforced with M.S. insert &amp; 50-70 share “A” hardness. The armrest shall be scratch proof &amp; weather resistant. Armrest are fitted to the seat with powder coated armrests bracket made of 0.5 cm thick HR Steel. </t>
  </si>
  <si>
    <t>i)</t>
  </si>
  <si>
    <t>Powder coating :</t>
  </si>
  <si>
    <t>All the steel components shall have epoxy polyester powder coating with dry film thickness of 45 microns (min).</t>
  </si>
  <si>
    <t>Do- as item no. 8.01 above but Medium back cushioned chairs but having following size:              (For All Staff Table / work Stations) 13+38+14</t>
  </si>
  <si>
    <t>(Similar to Godrej Model PCH – 7042R)</t>
  </si>
  <si>
    <t>Seat size –45cm (W) X 44cm (D) approx.</t>
  </si>
  <si>
    <t>Back Size -45cm (W) X 55cm (H) approx.</t>
  </si>
  <si>
    <t>Providing &amp; supplying Low back fixed cushioned chair with one piece armrest injection moulded in black polypropylene 50-70 shore “A” hardness and reinforced with M.S. insert. All as per approved &amp; as directed etc. complete. (for Visitors, Agents, Sub-Staff &amp; Other) (Similar to Godrej Model PCH – 7112R) 10+1+28+26+4+1+6=75</t>
  </si>
  <si>
    <t>Back Size -45cm (W) X 47cm (H) approx.</t>
  </si>
  <si>
    <t>(Same as item no. 8.01 above)</t>
  </si>
  <si>
    <t>Tubular frame :</t>
  </si>
  <si>
    <t>The tubular frame is cantilever type &amp; made of 2.54 cm (1 inch dia) X 14 BG M.S. E.R.W. tube and powder coated.</t>
  </si>
  <si>
    <t>Entrance Lobby Metal Perforated Chairs:</t>
  </si>
  <si>
    <t xml:space="preserve">Supplying and fixing multipurpose perforated chair in waiting lobby area made of 16 gauge MS perforated net with hole size 3mm for seat and back rest. The structure made of CRC pipes 14 gauge 50mm dia pipe, 19 mm dia pipe, bar of size 100x75 mm with 3 mm wide arms for individual seats , steel caps and adjustable screws. All the steel components shall have epoxy polyester powder coating with dry film thickness of 45 micron (min ) Sizes: Seat depth- 450mm, seat width 450 mm, back height 350 mm, seat height -441 mm and overall height -775 mm(approx),(Similar to Godrej Model PM-3) </t>
  </si>
  <si>
    <t>Three seater</t>
  </si>
  <si>
    <t xml:space="preserve">Supplying and fixing Sofa single / two / three seater as per requirement consisting of the following: </t>
  </si>
  <si>
    <t>a) Fully upholstered / cushioned sofa in configuration of seats as per drawings or as directed with seat size 560 x 560 mm each, back 450 mm &amp; arms 150 mm wide.</t>
  </si>
  <si>
    <t xml:space="preserve">b) Made out of good quality Seasoned Hard wood frame work and teak wood arm rest under carriage and grid work of non sag spring, inclusive of 100 mm thick in seat and 75mm thick in back cushion of high density (45+/- Kg/Cum) PU foam, upholstered with flame retardant leatherette  tapestry of Rs.350/- to Rs.400/- per metre of  approved shade  complete as directed. </t>
  </si>
  <si>
    <t>Each</t>
  </si>
  <si>
    <t>Supplying and fixing centre table made of teak wood and 10 mm thick glass top with melamine polish of following sizes as per approved drawing &amp; as directed: over all size 1200x500x450 mm</t>
  </si>
  <si>
    <t>Estimate for RE-Modernization work  with Air- Conditioning ( Electrical/IT/Fire Alarm/AC ) of BO- Hazaribagh</t>
  </si>
  <si>
    <t>Schedule of Quantities</t>
  </si>
  <si>
    <t>Description of work</t>
  </si>
  <si>
    <t xml:space="preserve"> Rate( Rs.)</t>
  </si>
  <si>
    <t>Amount (Rs.)</t>
  </si>
  <si>
    <t>TELEPHONE NETWORK</t>
  </si>
  <si>
    <t xml:space="preserve">Supply and laying of  2 pair 0.5 sq.mm dia, FRLS PVC insulated annealed copper conductor unarmoured telephone cable in the existing suface/recessed steel/FRLS PVC Conduit as required  in the floor, partition / wall etc. </t>
  </si>
  <si>
    <t>Rm</t>
  </si>
  <si>
    <t>Supply &amp; installation of following pair MDF BOX  with required pair KRONE with lock &amp; key arrangement fabricated from the MS sheet with powder coat to be fixed in concealed manner including making good the damages.</t>
  </si>
  <si>
    <t>a</t>
  </si>
  <si>
    <t xml:space="preserve">10 pair </t>
  </si>
  <si>
    <t xml:space="preserve">Supply and fixing of Telephone box suitable for RJ 11 terminals including mounting box and top cover, to be fixed in concealed manner in partition by providing &amp; fixing on channels with necessary bolts &amp; nuts Or as directed at site. </t>
  </si>
  <si>
    <t>Same as above but dual type.</t>
  </si>
  <si>
    <t>SUB-TOTAL  (TELEPHONE NETWORK )</t>
  </si>
  <si>
    <t>A</t>
  </si>
  <si>
    <t>DATA NETWORK</t>
  </si>
  <si>
    <t>Supply and fixing of information out let box suitable for RJ 45 terminals including mounting box (MS / PVC) and top cover, to be fixed in concealed manner in partition by necessary bolts &amp; nuts. Or as directed at site (‘D’ Link make)</t>
  </si>
  <si>
    <t>Supply &amp; installation of  24  port, 19 inch PATCH PANNEL suitable for rack mounting (D Link make)</t>
  </si>
  <si>
    <r>
      <t xml:space="preserve">Installation&amp; commissioning of managed Data Switches suitable for rack mounting </t>
    </r>
    <r>
      <rPr>
        <b/>
        <sz val="11"/>
        <rFont val="Arial"/>
        <family val="2"/>
      </rPr>
      <t>supplied by LICI.</t>
    </r>
    <r>
      <rPr>
        <sz val="11"/>
        <rFont val="Arial"/>
        <family val="2"/>
      </rPr>
      <t xml:space="preserve"> </t>
    </r>
  </si>
  <si>
    <t xml:space="preserve">Supply and laying of ECAT 6 UTP Cable for the data circuit through the FRLS PVC conduit.Rate to include   termination on either end or as directed. (‘D’ Link make) </t>
  </si>
  <si>
    <t>RM</t>
  </si>
  <si>
    <r>
      <t>Supply of 2mtr long (cat-6 )factory made PATCH CORD Original (</t>
    </r>
    <r>
      <rPr>
        <b/>
        <sz val="11"/>
        <rFont val="Arial"/>
        <family val="2"/>
      </rPr>
      <t>Locally made patch cords shall not be accepted</t>
    </r>
    <r>
      <rPr>
        <sz val="11"/>
        <rFont val="Arial"/>
        <family val="2"/>
      </rPr>
      <t>) (‘D’ Link make)</t>
    </r>
  </si>
  <si>
    <r>
      <t>Supply of 1 mtr long( cat-6) factory made PATCH CORD Original (</t>
    </r>
    <r>
      <rPr>
        <b/>
        <sz val="11"/>
        <rFont val="Arial"/>
        <family val="2"/>
      </rPr>
      <t>Locally made patch cords shall not be accepted</t>
    </r>
    <r>
      <rPr>
        <sz val="11"/>
        <rFont val="Arial"/>
        <family val="2"/>
      </rPr>
      <t>) (‘D’ Link make)</t>
    </r>
  </si>
  <si>
    <t>Supply and Installation of 19”, 12U (WALL MOUNTING TYPE) MODEM RACK with following accessories.</t>
  </si>
  <si>
    <t>Set</t>
  </si>
  <si>
    <t>1. 230 V, AC Distribution box with 6 nos of 5 A socket out lets – 1 No.</t>
  </si>
  <si>
    <t>2. Cable manager – 2 Nos</t>
  </si>
  <si>
    <t>3. Cantilever shelf – 2 Nos</t>
  </si>
  <si>
    <t>4. Single fan module – 1 set</t>
  </si>
  <si>
    <t xml:space="preserve">5. Mounting kit – 1 Packet </t>
  </si>
  <si>
    <t>Dismantling &amp;  re-installation with grounting etc  of 12 U/ 9U /6U Rack as directed incluiding making good the damages.</t>
  </si>
  <si>
    <t>Charges for Testing &amp; Commissioning of the structured cabling system incluiding dismantling of existing Patchcords ( 1 mtr &amp; 2 mtr ) &amp; refixing the same patch cords as directed.</t>
  </si>
  <si>
    <t>Pt.</t>
  </si>
  <si>
    <t>SUB-TOTAL ( (DATA NETWORKING )</t>
  </si>
  <si>
    <t>B</t>
  </si>
  <si>
    <t xml:space="preserve"> UPS POINT WIRING ALONG WITH ITS ANCILLARIES</t>
  </si>
  <si>
    <r>
      <rPr>
        <b/>
        <sz val="11"/>
        <rFont val="Arial"/>
        <family val="2"/>
      </rPr>
      <t>PRIMARY UPS POINT</t>
    </r>
    <r>
      <rPr>
        <sz val="11"/>
        <rFont val="Arial"/>
        <family val="2"/>
      </rPr>
      <t xml:space="preserve">:-Supply &amp; Installation of a </t>
    </r>
    <r>
      <rPr>
        <b/>
        <sz val="11"/>
        <rFont val="Arial"/>
        <family val="2"/>
      </rPr>
      <t xml:space="preserve">primary UPS point </t>
    </r>
    <r>
      <rPr>
        <sz val="11"/>
        <rFont val="Arial"/>
        <family val="2"/>
      </rPr>
      <t>consisting and supplying of  a set of 3 No 10 Amps. 5 Pin modular multi socket &amp; 3 No of 10 Amp. Modular Switch including suitable depth modular type PVC recessed type / surface type switch box &amp; modular range faceplate &amp; inner cover of same make to be concealed in partition / wall/work station etc including all connections &amp; earthing with electrical wiring with 3 x 2.5  sqmm PVC insulated multi core round insulated FRLS flexible cables in rigid FRLS PVC conduit pipe ( Medium classe) of suitable size/ PVC cable tray as required    . (</t>
    </r>
    <r>
      <rPr>
        <b/>
        <sz val="11"/>
        <rFont val="Arial"/>
        <family val="2"/>
      </rPr>
      <t xml:space="preserve"> for UPS power on work stations &amp; tables)</t>
    </r>
  </si>
  <si>
    <r>
      <rPr>
        <b/>
        <sz val="11"/>
        <rFont val="Arial"/>
        <family val="2"/>
      </rPr>
      <t>SECONDARY UPS LOOPING POINT:</t>
    </r>
    <r>
      <rPr>
        <sz val="11"/>
        <rFont val="Arial"/>
        <family val="2"/>
      </rPr>
      <t xml:space="preserve">-Supply &amp; Installation of </t>
    </r>
    <r>
      <rPr>
        <b/>
        <sz val="11"/>
        <rFont val="Arial"/>
        <family val="2"/>
      </rPr>
      <t>secondary UPS looping point</t>
    </r>
    <r>
      <rPr>
        <sz val="11"/>
        <rFont val="Arial"/>
        <family val="2"/>
      </rPr>
      <t xml:space="preserve"> consisting and supplying of of a set of 3 No 10 Amps. 5 Pin modular multi socket &amp; 3 No of 10 Amp. Modular Switch including suitable depth modular type PVC recessed type / surface type switch box  &amp; modular range faceplate &amp; inner cover of same make to be concealed in partition / wall/work station etc including all connections &amp; earthing with electrical wiring with 3 x 1.5  sqmm PVC insulated multi core round insulated FRLS  flexible cables and rigid FRLS PVC conduit pipe ( medium class)  of suitable size . This secondary point has  to be looped from the Primary point as per item no.3.10 (</t>
    </r>
    <r>
      <rPr>
        <b/>
        <sz val="11"/>
        <rFont val="Arial"/>
        <family val="2"/>
      </rPr>
      <t xml:space="preserve"> for UPS power on work stations &amp; tables)</t>
    </r>
  </si>
  <si>
    <r>
      <rPr>
        <b/>
        <sz val="11"/>
        <rFont val="Arial"/>
        <family val="2"/>
      </rPr>
      <t>POWER POINT:-</t>
    </r>
    <r>
      <rPr>
        <sz val="11"/>
        <rFont val="Arial"/>
        <family val="2"/>
      </rPr>
      <t xml:space="preserve">Supply &amp; Installation of a power  point consisting and supplying of a set of 1 No 20 Amps snap switch and </t>
    </r>
    <r>
      <rPr>
        <b/>
        <sz val="11"/>
        <rFont val="Arial"/>
        <family val="2"/>
      </rPr>
      <t xml:space="preserve">3 nos 20 amp 6  Pin modular multi socket </t>
    </r>
    <r>
      <rPr>
        <sz val="11"/>
        <rFont val="Arial"/>
        <family val="2"/>
      </rPr>
      <t>including suitable depth modular type PVC recessed type / surface type switch box &amp; modular range faceplate &amp; inner cover of same make to be concealed in partition / wall/work station etc including all connections &amp; earthing with electrical wiring with 3 x 2.5  sqmm PVC insulated multi core round insulated FRLS flexible cables and rigid FRLS PVC conduit pipe (heavy gauge) of suitable size as per requirement.  (</t>
    </r>
    <r>
      <rPr>
        <b/>
        <sz val="11"/>
        <rFont val="Arial"/>
        <family val="2"/>
      </rPr>
      <t xml:space="preserve"> for UPS power TO MODEM RACK,CURRENCY COUNTING MACHINES etc)</t>
    </r>
  </si>
  <si>
    <r>
      <rPr>
        <b/>
        <sz val="11"/>
        <rFont val="Arial"/>
        <family val="2"/>
      </rPr>
      <t>POWER POINT</t>
    </r>
    <r>
      <rPr>
        <sz val="11"/>
        <rFont val="Arial"/>
        <family val="2"/>
      </rPr>
      <t xml:space="preserve">:-Supply &amp; Installation of a   point consisting and supplying of a set of 1 No 20 Amps snap switch and </t>
    </r>
    <r>
      <rPr>
        <b/>
        <sz val="11"/>
        <rFont val="Arial"/>
        <family val="2"/>
      </rPr>
      <t xml:space="preserve">1 nos 20 amp 6  Pin modular multi socket </t>
    </r>
    <r>
      <rPr>
        <sz val="11"/>
        <rFont val="Arial"/>
        <family val="2"/>
      </rPr>
      <t xml:space="preserve">including suitable depth modular type PVC recessed type / surface type switch box &amp; modular range faceplate &amp; inner cover of same make to be concealed in partition / wall/work station etc including all connections &amp; earthing with electrical wiring with 3 x 2.5  sqmm PVC insulated multi core round insulated FRLS  flexible cables and rigid FRLS PVC conduit pipe (heavy gauge) of suitable size  . </t>
    </r>
  </si>
  <si>
    <t>SUB-TOTAL ( UPS POINT WIRING ALONG WITH ITS ANCILLARIES)</t>
  </si>
  <si>
    <t>C</t>
  </si>
  <si>
    <t>CONDUIT &amp; RACE WAYS</t>
  </si>
  <si>
    <t>Supply and laying of following size rigid  PVC conduit pipe (Medium Class) through floor / wall / partition with GI spacer clamps incluiding all accessories – bends, sockets T’s etc.  or as directed. Rate to include for cutting of walls/Floors  incluiding making good the damages i.e for filling and finishing the same with cement mortar.</t>
  </si>
  <si>
    <t>(a)</t>
  </si>
  <si>
    <t xml:space="preserve"> 32mm dia</t>
  </si>
  <si>
    <t>(b)</t>
  </si>
  <si>
    <t xml:space="preserve"> 25 mm dia</t>
  </si>
  <si>
    <t>(c)</t>
  </si>
  <si>
    <t xml:space="preserve"> 20mm dia</t>
  </si>
  <si>
    <t>Supply &amp; Fixing of following size PVC casing &amp; Capping on the surface of wall / partition, including accessories</t>
  </si>
  <si>
    <t>(a) 20 x 12mm</t>
  </si>
  <si>
    <t>(b) 25 x 12mm</t>
  </si>
  <si>
    <t>(c) 32 x 12mm</t>
  </si>
  <si>
    <r>
      <t xml:space="preserve">Supplying &amp; fixing of following size MS Junction box (16SWG) with </t>
    </r>
    <r>
      <rPr>
        <b/>
        <sz val="11"/>
        <rFont val="Arial"/>
        <family val="2"/>
      </rPr>
      <t>STAINLESS STEEL</t>
    </r>
    <r>
      <rPr>
        <sz val="11"/>
        <rFont val="Arial"/>
        <family val="2"/>
      </rPr>
      <t xml:space="preserve"> plate cover shall be provided flush with the floor / floor tiles or as directed. Rate top include for cutting the floor and making good the damages.</t>
    </r>
  </si>
  <si>
    <t xml:space="preserve"> 250 x 200 x 50mm</t>
  </si>
  <si>
    <t>200 x 150 x 50mm</t>
  </si>
  <si>
    <t xml:space="preserve"> 150 x 100 x 50 mm</t>
  </si>
  <si>
    <t>(d)</t>
  </si>
  <si>
    <t>100 x 100 x 50 mm</t>
  </si>
  <si>
    <t xml:space="preserve">Supply &amp; laying of 100mm × 100mm size PVC cable tray on the surface of the wall.  </t>
  </si>
  <si>
    <t>Doing  cutting of  floor tile / wall  to lay and conceal the  cables/ conduits as directed. Rate to include for filling and finishing the same with cement mortar.</t>
  </si>
  <si>
    <t>( a)</t>
  </si>
  <si>
    <t xml:space="preserve"> 1.5” width cutting</t>
  </si>
  <si>
    <t>(b )</t>
  </si>
  <si>
    <t xml:space="preserve"> 2.5” width cutting</t>
  </si>
  <si>
    <t>( c )</t>
  </si>
  <si>
    <t xml:space="preserve"> 3” width cutting</t>
  </si>
  <si>
    <t xml:space="preserve">Supply &amp; laying of ¾ “ size PVC flexible conduit </t>
  </si>
  <si>
    <r>
      <rPr>
        <b/>
        <sz val="11"/>
        <rFont val="Arial"/>
        <family val="2"/>
      </rPr>
      <t>SITC OF RACE WAY:</t>
    </r>
    <r>
      <rPr>
        <sz val="11"/>
        <rFont val="Arial"/>
        <family val="2"/>
      </rPr>
      <t>-Supplying and installing following size aluminimum  race way for laying data , ups andtelephone cables  as required including cutting of floor and making the damage to original finish.</t>
    </r>
  </si>
  <si>
    <t>100x30x1.6 mm</t>
  </si>
  <si>
    <t>SITC of Cu. Wire ;--Supply &amp; drawing  of following size FRLS insulated copper conductor single core cable in the existing surface/recess steel/FR PVC Conduit as required.</t>
  </si>
  <si>
    <t>3x1.5 sqmm</t>
  </si>
  <si>
    <t>( b)</t>
  </si>
  <si>
    <t>3x2.5 sqmm</t>
  </si>
  <si>
    <t>(c )</t>
  </si>
  <si>
    <t>3x4 sqmm</t>
  </si>
  <si>
    <t>SUB-TOTAL  ( CONDUIT &amp; RACE WAYS  )</t>
  </si>
  <si>
    <t>D</t>
  </si>
  <si>
    <t xml:space="preserve">FITTINGS &amp; FIXTURES     </t>
  </si>
  <si>
    <t>N.B :--supply &amp; laying 3 core 1.5 sq.mm pvc insulated &amp; pvc sheathed multi core copper conductor,round flexible cable as lead wire for light fittings from the existing ceiling roses  to Light fittings for below mentioned item no-5.01  which is inclusive of cost of fittings.</t>
  </si>
  <si>
    <r>
      <rPr>
        <b/>
        <sz val="11"/>
        <rFont val="Arial"/>
        <family val="2"/>
      </rPr>
      <t>36 WATT LED 2 X 2 FT FITTINGS:</t>
    </r>
    <r>
      <rPr>
        <sz val="11"/>
        <rFont val="Arial"/>
        <family val="2"/>
      </rPr>
      <t xml:space="preserve">-Supply,installation,testing and commissioning of LED recessed  fittings 0f 36 watt( 3600 Lumens or more) system power suitable for 2 x 2 tile of armstrong/grid/pop ceiling with stainless steel chain to suuport ceiling complete with separate electronic driver . The fitting will provide glare free illumination with longer life and less maintenance.                        </t>
    </r>
    <r>
      <rPr>
        <b/>
        <sz val="11"/>
        <rFont val="Arial"/>
        <family val="2"/>
      </rPr>
      <t xml:space="preserve">The model number of PHILIPS  make( Model No-RC 380B LED 36S -6500 G6  L60 W60 PSU OD ) or its equivalent make in CROMPTON  and WIPRO etc. </t>
    </r>
  </si>
  <si>
    <t>The samples are to be got   approved by LIC before installaing the same.</t>
  </si>
  <si>
    <t>N.B :--supply &amp; laying 3 core 1 sq.mm pvc insulated &amp; pvc sheathed multi core copper conductor,round flexible cable as lead wire for light fittings from the existing ceiling roses  to Light fittings for below mentioned item no-5.02  which is inclusive of cost of fittings.</t>
  </si>
  <si>
    <r>
      <rPr>
        <b/>
        <sz val="11"/>
        <rFont val="Arial"/>
        <family val="2"/>
      </rPr>
      <t>LED down light:-</t>
    </r>
    <r>
      <rPr>
        <sz val="11"/>
        <rFont val="Arial"/>
        <family val="2"/>
      </rPr>
      <t xml:space="preserve">-Supply,installation,testing and commissioning of LED round recessed down ligher of  12 to 15 Watt (  1200 Lumen or more )suitable for  armstrong/grid/pop ceiling with separate electronic driver . The fitting will provide glare free illumination with longer life and less maintenance.    The model number of PHILIPS  make( Model No-DN 172 12.5 S LED DL G2( CDL ) or its equivalent make in CROMPTON  and WIPRO etc.          </t>
    </r>
  </si>
  <si>
    <r>
      <t xml:space="preserve">Surface LED  Round  </t>
    </r>
    <r>
      <rPr>
        <b/>
        <sz val="11"/>
        <rFont val="Arial"/>
        <family val="2"/>
      </rPr>
      <t>light:-</t>
    </r>
    <r>
      <rPr>
        <sz val="11"/>
        <rFont val="Arial"/>
        <family val="2"/>
      </rPr>
      <t xml:space="preserve">-Supply,installation,testing and commissioning of LED round Ceiling  light  of  18 Watt with 3 core 1.5 sqmm Round cable from ceiling Rose (  1800 Lumen or more )suitable for   ceiling with separate electronic driver . The fitting will provide glare free illumination with longer life and less maintenance.    The model number of CROMPTON   make( Model No-LCDSPLN-S-18- CDL ) or its equivalent make in PHILIPS  / WIPRO .         </t>
    </r>
  </si>
  <si>
    <t>Supply &amp; Installation of 400mm sweep  wall mounted  fans(Oscillation type) of   with metal  blade  on the wall / column by suitable size steel expansion fastener  with pull  cord for speed regulation &amp; all necessary accessories.</t>
  </si>
  <si>
    <t>Supply &amp; installation of decorative basin light LED fittings of  5 Watt( Slimeline)  with all necessary connections.(on the wash basins )</t>
  </si>
  <si>
    <t xml:space="preserve">Supply &amp; installation of decorative false ceiling  down  LED fittings of  5 watt or more  with all necessary connections with 2 core 1.0 sqmm round copper cable </t>
  </si>
  <si>
    <t xml:space="preserve">Supply,erection,testing &amp; commissioning of 4 ft 22 Watt to 28 Watt  LED  light fitting with Round Blocks &amp; necessary connections etc. The model number of PHILIPS  make( Model No-BN021  LED  22S  PSU CW GR  ) or its equivalent make in CROMPTON  and WIPRO etc
</t>
  </si>
  <si>
    <t>Supply &amp; installation of 225 mm Exhaust Fan(Heavy duty) on the existing circular openings with modification ( if required)  with Aluminium louvers and all necessary connections  etc.</t>
  </si>
  <si>
    <t>Supply, erection,testing,and commissioning of 1200mm( 48") sweep brown colour ceiling fan with condenser, double ball bearing,300 mm down rod,canopies,sackles etc but without speed regulator, suitable for operation with 230/240 volt, 50 Hz AC supply of approved make including all connections complete in all respect.</t>
  </si>
  <si>
    <t>SUB-TOTAL  (FITTINGS &amp; FIXTURES)</t>
  </si>
  <si>
    <t>E</t>
  </si>
  <si>
    <t>FIRE ALARM SYSTEM</t>
  </si>
  <si>
    <t>N.B:--Prior to commencement of work the Firm is required to prepare the Lay-out for the Fire Alarm System as per the Modernization drawing and submit to LICI for approval.</t>
  </si>
  <si>
    <t>Supply, erection, jointing, testing and commissioning of Optical type Detector complete with base having blinking facility.</t>
  </si>
  <si>
    <t xml:space="preserve">Supply, erection, jointing, testing and commissioning of Heat Detector </t>
  </si>
  <si>
    <t>Supply, erection, jointing, testing and commissioning of LED Indication type response indicator.</t>
  </si>
  <si>
    <t>Supply, erection, jointing, testing and commissioning of electronic type hooter cum warning lamp</t>
  </si>
  <si>
    <t>Supply, erection, jointing, testing and commissioning of Manual Call point.</t>
  </si>
  <si>
    <r>
      <rPr>
        <b/>
        <sz val="11"/>
        <rFont val="Arial"/>
        <family val="2"/>
      </rPr>
      <t>SITC OF  FIRE ALARM PANNEL:-</t>
    </r>
    <r>
      <rPr>
        <sz val="11"/>
        <rFont val="Arial"/>
        <family val="2"/>
      </rPr>
      <t>Supply,installation,testing and commissioning of Sector panel suitable for following zones, complete with visual indications for short cicuit fault,fire condition &amp; all other standard facilities as per IS:2189 with mimic diagram for all area/zone covered complte with all connections,interconnections as required. ( 4 zone)</t>
    </r>
  </si>
  <si>
    <t>Removing &amp; Re-fixing of existing  4 Zone Control Panel (Concealed/surface)as  directed if found suitable.</t>
  </si>
  <si>
    <t>Job</t>
  </si>
  <si>
    <t xml:space="preserve">Supply and doing wiring with 2 core 1.5 Sqmm  PVC insulated armoured Copper cable – with necessary saddles with spacers, to be installed on surface of wall or ceiling. Rate is inclusive of chase cutting &amp; concealing as directed at site (measurement of the cable is to be ensured prior to erection of false ceiling). </t>
  </si>
  <si>
    <t>SUB-TOTAL (FIRE ALARM SYSTEM )</t>
  </si>
  <si>
    <t>F</t>
  </si>
  <si>
    <t>LT PANEL &amp; ELECTRICAL  INSTALLATION WORKS</t>
  </si>
  <si>
    <t xml:space="preserve">ELECTRICAL CUBICLE   PANNEL FOR AC </t>
  </si>
  <si>
    <t xml:space="preserve">Supply, installation, testing and commissioning of adequate size (to accomadate bus bars, change over switches &amp; additional switch gears) meter panel fabricated with suitable size angle iron frame work, MS channel mounting base and 16SWG CRCA sheet steel, cubical type floor mounted, vermin &amp; dust proof including providing detachable type doors. The panel shall be painted with 2 coats of synthetic enamel paint of approved shade both inside &amp; outside. The control panel shall be compartmentalized separately for MCCBS, change over, bus-bars &amp; MCB’s etc.. The panel doors should have knobs for opening &amp; closing. The  panel shall comprise of the following bus bars, indicating lamp, ameter &amp; voltmeter, and additional switch gears as under :- </t>
  </si>
  <si>
    <r>
      <rPr>
        <b/>
        <sz val="12"/>
        <rFont val="Arial"/>
        <family val="2"/>
      </rPr>
      <t>50mm. x 6mm. X 4 nos</t>
    </r>
    <r>
      <rPr>
        <sz val="12"/>
        <rFont val="Arial"/>
        <family val="2"/>
      </rPr>
      <t xml:space="preserve">.Aluminium Busbars of suitable length - </t>
    </r>
    <r>
      <rPr>
        <b/>
        <sz val="12"/>
        <rFont val="Arial"/>
        <family val="2"/>
      </rPr>
      <t>01 Set  for main bus bar</t>
    </r>
    <r>
      <rPr>
        <sz val="12"/>
        <rFont val="Arial"/>
        <family val="2"/>
      </rPr>
      <t xml:space="preserve"> &amp; </t>
    </r>
    <r>
      <rPr>
        <b/>
        <sz val="12"/>
        <rFont val="Arial"/>
        <family val="2"/>
      </rPr>
      <t>25mm. x 5mm. X 4 nos</t>
    </r>
    <r>
      <rPr>
        <sz val="12"/>
        <rFont val="Arial"/>
        <family val="2"/>
      </rPr>
      <t xml:space="preserve"> Aluminium Busbars of suitable length - </t>
    </r>
    <r>
      <rPr>
        <b/>
        <sz val="12"/>
        <rFont val="Arial"/>
        <family val="2"/>
      </rPr>
      <t xml:space="preserve"> 01 Set for power</t>
    </r>
    <r>
      <rPr>
        <sz val="12"/>
        <rFont val="Arial"/>
        <family val="2"/>
      </rPr>
      <t xml:space="preserve"> and </t>
    </r>
    <r>
      <rPr>
        <b/>
        <sz val="12"/>
        <rFont val="Arial"/>
        <family val="2"/>
      </rPr>
      <t>20mm. x 5mm. X 4 nos</t>
    </r>
    <r>
      <rPr>
        <sz val="12"/>
        <rFont val="Arial"/>
        <family val="2"/>
      </rPr>
      <t xml:space="preserve"> Aluminium Busbars of suitable length -  </t>
    </r>
    <r>
      <rPr>
        <b/>
        <sz val="12"/>
        <rFont val="Arial"/>
        <family val="2"/>
      </rPr>
      <t xml:space="preserve">01 Set for light load. </t>
    </r>
  </si>
  <si>
    <t>Suitable rating  Aluminium / copper Bus bars  for interconnection with  MCCBs above 100 Amps and chnageover switches etc.</t>
  </si>
  <si>
    <t>LED Indicator Lamps for Phase Indication          - 03 nos</t>
  </si>
  <si>
    <t>Voltmeter, Ammeter digital type with selector switch  along with CTs of suiable rating and all other accessories.</t>
  </si>
  <si>
    <t>Additional switchgear for the above panel are as details below:----</t>
  </si>
  <si>
    <t xml:space="preserve">250 A, 415V, 4P, MCCB of 36 kA  B.C with switched neutral, with adjustable thermal magnetic release         </t>
  </si>
  <si>
    <t>Nos.</t>
  </si>
  <si>
    <t>ii)</t>
  </si>
  <si>
    <t xml:space="preserve">160 A, 415V, 4P, MCCB of 36 kA  B.C with switched neutral, with adjustable thermal magnetic release         </t>
  </si>
  <si>
    <t>iii)</t>
  </si>
  <si>
    <t xml:space="preserve">63/100 A, 415V, 4P, MCCB of 30 kA  B.C with switched neutral, with adjustable thermal magnetic release         </t>
  </si>
  <si>
    <t>iv)</t>
  </si>
  <si>
    <t xml:space="preserve">63 Amp, 415V, 4P, MCB, 'C' series with 10 ka B.C </t>
  </si>
  <si>
    <t>v)</t>
  </si>
  <si>
    <t xml:space="preserve">32 Amp, 415V, 4P,  MCB, 'C' series with 10 ka B.C </t>
  </si>
  <si>
    <t>vi)</t>
  </si>
  <si>
    <t xml:space="preserve">32Amp, 230V, DP MCB, 'C' series(10kA B.C.)        </t>
  </si>
  <si>
    <t>vii)</t>
  </si>
  <si>
    <t>100 Amp. Front Operated FP On load Change Over switch</t>
  </si>
  <si>
    <r>
      <t xml:space="preserve">Note </t>
    </r>
    <r>
      <rPr>
        <sz val="12"/>
        <rFont val="Arial"/>
        <family val="2"/>
      </rPr>
      <t xml:space="preserve"> :   The panel should have provision to take incoming cable from Electricity borard, DG set &amp;  outgoing for DBs.The rates are inclusive of 1 set of Voltmeter and Ammeter with selector switches &amp; fuses, and phase indicating LED lamps, 3 no. C T coils.A drawing should be prepared by thecontractor &amp; got approved from the competent authority.The panel should have provision for fixing 1no. 3-ph. energy meter (CT operated)  with 3nos. I.C Cutouts of 200A &amp; 1no. Neutral link. if required by Electricty board   and  spare sealing box of suitable size with hinged cover for energy meter to be provided, if required. Please note all inteconnections between MCCBs , Changeovers and Bus Bars shall be made by Aluminium Busbar of required cross section and size as required. </t>
    </r>
  </si>
  <si>
    <t>Display  of  final  duly  laminated  electrical  line  diagrams  of individual  BO  building  in  meter  rooms  with  supply  &amp;  fixing on  hard  board  &amp;  a  frame  of  suitable  size  A-2   including supplying extra two – two copies each to LIC.</t>
  </si>
  <si>
    <t>Job.</t>
  </si>
  <si>
    <t>supply  &amp; fixing of following size XLPE insulated aluminium conductotr armoured cable 1100 volt grade along with 2 runs of GI wire as earth wire as mentioned against each item on the surface of the wall or underground as the case may be with the help of GI saddles on the surface of the wall or ceiling with spacers including termination on either end with required size of aluminium sockets .Rate is inclusive of suitable size cable glands etc.</t>
  </si>
  <si>
    <t>3.5 Core 120 sq mm.+ 2 x 12 SWG, GI wire as continuous earth  from Sub-station Feeder Panel to  Main LT Panel.</t>
  </si>
  <si>
    <t>3.5 Core 35 sq mm.+ 2 x 12 SWG, GI wire as continuous earth(IT Room  TP DB &amp;  AC Vertical DB  1ST FLOOR )</t>
  </si>
  <si>
    <t>( d )</t>
  </si>
  <si>
    <t>3.5 Core 25 sq mm.+ 2 x 12 SWG, GI wire as continuous earth.</t>
  </si>
  <si>
    <t>Laying of one number PVC insulated &amp; PVC Sheathed /XLPE power cable of 1.1 KV grade of following size direct in ground incluiding excavation ,sand cushioning,protective covering by Brick three side &amp; refill the trench etc as directed. (Above 95 sqmm &amp; upto 185 sqmm )</t>
  </si>
  <si>
    <t>P:C:C Pavement cutting in any thickness incluiding disposal of Debris ( 500 mtr  away )</t>
  </si>
  <si>
    <t>CUM</t>
  </si>
  <si>
    <t>Providing  B Class GI Pipe  of 75 mm incluiding T joints  ,Bends etc.</t>
  </si>
  <si>
    <t>supply  &amp; laying of following size XLPE insulated Copper conductotr armoured cable 1100 volt grade along with 2 runs of HDBC wire as earth wire as mentioned against each item on the surface of the wall or underground as the case may be with the help of GI saddles on the surface of the wall or ceiling with spacers including termination on either end with required size of aluminium sockets .Rate is inclusive of suitable size cable glands.</t>
  </si>
  <si>
    <t xml:space="preserve"> (a )</t>
  </si>
  <si>
    <t>4 Core 10 sq mm.Cu.+2 Run of 14 SWG HDBC wire ( For  AC TP DB )</t>
  </si>
  <si>
    <t xml:space="preserve">Supplying  and  fixing  of   following  way,  single  pole  and neutral,   sheet    steel,  company  made  MCB   distribution board,  240 volts, on surface/ recess/Concealed( as directed), complete with tinned copper  bus    bar,    neutral    bus    bar,    earth    bar,    din bar,  interconnections,   powder   painted   including   earthing etc.  as  required.  (But  without  MCB/RCCB/Isolator)  </t>
  </si>
  <si>
    <t>8 way, Double door .</t>
  </si>
  <si>
    <t>12 way, Double door (IT-02 +Floor-03)</t>
  </si>
  <si>
    <t xml:space="preserve">Supplying   and   fixing   of   following   ways   horizantal   type surface/ recess mounting,  415  volts,  company made TPN MCB  distribution  board , complete with tinned copper bus bar,      neutral      bus      bar,      earth      bar,      din      bar, interconnections,   powder   painted   including   earthing  etc. as  required.  (But  without  MCB/RCCB/Isolator) </t>
  </si>
  <si>
    <t>4 way (4 + 12), Double door ( IT-01, Floor DB-01 )</t>
  </si>
  <si>
    <t xml:space="preserve">Supplying   and   fixing   of   following   ways   VERTICAL   type surface/ recess mounting/Concealed,  415  volts,  company made TPN MCB  distribution  board of sheet steel,dust protected,duly power painted, inclusive of 200 Amp tinned copper BUS BAR, Common neutral link, earth bar,din bar   , interconnections,   powder   painted   including   earthing  etc.  for mounting MCBs(but without MCBs &amp; Incomer) as required.Note :  Vertical type MCB TP DB is normally used where three phase outlets are required ) </t>
  </si>
  <si>
    <t>4 way (4 + 12), Double door</t>
  </si>
  <si>
    <t>Supplying and fixing 5 amps  to 32 amps  rating, 240 / 415 volts,   "C"   curve, 10KA  miniature   circuit   breaker   suitable   for inductive  load  of  following  poles   in  the  existing  MCB  DB complete     with     connections,     testing     and commissioning etc. as required.</t>
  </si>
  <si>
    <r>
      <rPr>
        <sz val="9"/>
        <rFont val="Arial"/>
        <family val="2"/>
      </rPr>
      <t>a</t>
    </r>
  </si>
  <si>
    <t>Single pole</t>
  </si>
  <si>
    <r>
      <rPr>
        <sz val="9"/>
        <rFont val="Arial"/>
        <family val="2"/>
      </rPr>
      <t>b</t>
    </r>
  </si>
  <si>
    <t>Double pole</t>
  </si>
  <si>
    <r>
      <rPr>
        <sz val="9"/>
        <rFont val="Arial"/>
        <family val="2"/>
      </rPr>
      <t>c</t>
    </r>
  </si>
  <si>
    <t>Four Pole</t>
  </si>
  <si>
    <t>Nos</t>
  </si>
  <si>
    <t>Supply &amp; installation of following capacity MCB along with factory made enclosure of same make with the follwing configuration:</t>
  </si>
  <si>
    <t>63 Amp FP MCB( C-SERIES)</t>
  </si>
  <si>
    <t>32 Amp DP MCB(C-SERIES)</t>
  </si>
  <si>
    <t>Removing of existing MS  Switch Boxes(Piano Switch Boxes)  &amp;Supply , Installation of MS Box in concealed manner with inner cover &amp; face plate of the same make of that switches suitable for modular switches on walls / partitions or as directed at site after dismantling the existing switch boards from the existing locations or as directed for the followings :--</t>
  </si>
  <si>
    <t>(a )</t>
  </si>
  <si>
    <t>1 or 2 Module(75 mm x 75 mm )</t>
  </si>
  <si>
    <t xml:space="preserve"> 3 Module(100mm x75 mm)</t>
  </si>
  <si>
    <t>( c)</t>
  </si>
  <si>
    <t>4 Module(125 mm x75 mm)</t>
  </si>
  <si>
    <t>6 Module( 200 mm x 75 mm )</t>
  </si>
  <si>
    <t>(e )</t>
  </si>
  <si>
    <t>8 Module(125 mm  x 125 mm )</t>
  </si>
  <si>
    <t>(f )</t>
  </si>
  <si>
    <t>12 Module( 200 mm x150 mm)</t>
  </si>
  <si>
    <t>Supplying &amp; fixing following Rating  Double  pole (Single phase &amp; neutral)  240V, Residual current circuit breaker(RCCB) having a sensitivity current  30mA in the existing MCB DB complete with connections,testing &amp;  commissioning as required.</t>
  </si>
  <si>
    <t>40 Amp.</t>
  </si>
  <si>
    <t>Supplying and fixing following modular switch/ socket on the existing  modular  plate  &amp;  switch  box  including  connections but   excluding   modular   plate   etc.   as required.</t>
  </si>
  <si>
    <t>5/6 amps switch</t>
  </si>
  <si>
    <t>2 Way 5/6 Amp Switch.</t>
  </si>
  <si>
    <t>( c  )</t>
  </si>
  <si>
    <t>15/16 amp switch</t>
  </si>
  <si>
    <t>( d)</t>
  </si>
  <si>
    <t>3 pin 5/6A socket outlet</t>
  </si>
  <si>
    <t>( e)</t>
  </si>
  <si>
    <t>6 pin 15/16 amp socket outlet</t>
  </si>
  <si>
    <t>( f)</t>
  </si>
  <si>
    <t>Bell push</t>
  </si>
  <si>
    <t>Supplying   and   fixing   modular   blanking   plate   on   the existing     modular     plate     &amp;     switch     box     excluding modular plate as required.</t>
  </si>
  <si>
    <r>
      <rPr>
        <sz val="11"/>
        <rFont val="Arial"/>
        <family val="2"/>
      </rPr>
      <t xml:space="preserve">Supplying    and    fixing    </t>
    </r>
    <r>
      <rPr>
        <b/>
        <sz val="11"/>
        <rFont val="Arial"/>
        <family val="2"/>
      </rPr>
      <t xml:space="preserve">stepped    type    electronic    (2 Module)    fan   regulator   </t>
    </r>
    <r>
      <rPr>
        <sz val="11"/>
        <rFont val="Arial"/>
        <family val="2"/>
      </rPr>
      <t>on   the   existing   modular   plate switch     box     including     connections     but     excluding modular plate etc. as required.</t>
    </r>
  </si>
  <si>
    <t>Supplying &amp; fixing of  Brass Batten/Angle holder incluiding connection etc.</t>
  </si>
  <si>
    <t xml:space="preserve"> Wiring for  group controlled(Looped light)  without independent switch with 1.5 sqmm FRLS PVC insulated copper conductor single core cable in surface/recessed  PVC conduit &amp; earthing the point  with 1.5 sqmm FRLS PVC insulated copper conductor single core cable etc. as required.( 5 to 6 LED light of 12 Watt /5 Watt ) </t>
  </si>
  <si>
    <t>Supplying &amp; fixing  suitable size GI Box with Modular plate &amp; cover  on  concealed   or recess incluiding providing &amp; fixing  25 Amp Modular Socket outlet &amp; 25 Amp Modular SP MCB   C Curve incluiding connections painting etc. as required.(For 1.5 Tr AC/ 2.0 Tr)</t>
  </si>
  <si>
    <t>Supplying &amp; fixing of  Call bell/buzzer suitable for single phase 230V Complete as required.</t>
  </si>
  <si>
    <t>Each.</t>
  </si>
  <si>
    <t>Supplying &amp; fixing 3 pin 5 Amp ceiling rose on the existing junction box/wooden block incluiding connections etc. as required.</t>
  </si>
  <si>
    <t xml:space="preserve">Dismantling of existing ceiling fans and handing over to LICI with proper acknowledgement.               (Ceiling fans to be dismantled as directed) </t>
  </si>
  <si>
    <t xml:space="preserve">Dismantling of existing exhaust fans and handing over to LICI with proper acknowledgement.               </t>
  </si>
  <si>
    <t>Dismantling  of  fluorescent tube light fittings with down rods &amp; tubes as directed at site or handing over to LICI with proper acknowledgement.  .</t>
  </si>
  <si>
    <t xml:space="preserve">Refixing of old ceiling fan / Exhaust fan / Tuble light fittings  in new BO building including servicing &amp; shifting from old BO building. </t>
  </si>
  <si>
    <t xml:space="preserve"> WIRING</t>
  </si>
  <si>
    <t>Wiring  alongwith earth wire with the   following    sizes   of    FRLS   PVC   insulated   copper conductor,  single  core  cable  in  surface/  recessed  medium
class FRLS conduit as required</t>
  </si>
  <si>
    <t>4 X 6 sq. mm + 2 X 6 sq. mm earth wire</t>
  </si>
  <si>
    <t>2 X 6 sq. mm + 1 X 6 sq. mm earth wire</t>
  </si>
  <si>
    <t>2 X 4 sq. mm + 1 X 4 sq. mm earth wire</t>
  </si>
  <si>
    <t>2 X 2.5 sq. mm + 1 X 2.5 sq. mm earth wire</t>
  </si>
  <si>
    <t>2 X 1.5 sq. mm + 1 X 1.5 sq. mm earth wire</t>
  </si>
  <si>
    <t>POINT WIRING</t>
  </si>
  <si>
    <t>Wiring for light point/ fan point/ exhaust fan point/ call  bell point  (NEW )  with   2X  1.5    sq.mm    FRLS    PVC    insulated    copper conductor    single    core    cable    in    surface    /    recessed medium    class    FRLS    conduit,    with    modular    switch, modular plate, suitable G.I. box and earthing the point with 1.5    sq.mm.    FRLS    PVC    insualted    copper  conductor single  core  cable  etc.  as  required.  Rate include cost of switch,  plate  etc.  and  circuit  wiring  with  3   x   2.5  Sqmm FRLS  wire  in  suitable  medium   guage FRLS  PVC  conduit from  DB  to  switch  board/  switch board to switch board.</t>
  </si>
  <si>
    <t>Providing plug point on switch board including supplying &amp; fixing of 10 Amp, 5 pin modular socket and 10 Amp modular switch of Anchor Roma or its equivalent make as per tender specifications including all connections.</t>
  </si>
  <si>
    <t>Supply and fixing of 12  watt LED Lamp of approved make.</t>
  </si>
  <si>
    <t>Supply &amp; fixing of call bell of approved make including connections.</t>
  </si>
  <si>
    <t xml:space="preserve">Wiring for Wall Fan  plug point  2x1.5 sqmm copper wire  incluiding   Modular Type  5 pin 5 Amps socket &amp; 5 Amp Switch  all mounted in same Modular box.MS Box covered with switch plate,face plate  incluiding earthing 3 rd pin with 1.5 sqmm pvc insulated copper wire, PVC Conduit etc as required..(For  wall fans )
</t>
  </si>
  <si>
    <t>Supply and installation of earth station with copper plate of size 600 × 600 × 3 mm bolted by means of G.I. bolts and nuts with 2.7 mtr. Long 15 mm dia G.I. pipe, B-Class with 2 runs of 8 SWG bare copper conductor from the plate upto the top of the electrode. The copper plate is to be buried 2.5 mtr. Below the G.L. &amp; 4.5 mtr. Away from the building. Foundation as per I.S. – 3043 – 1987 code of practice or its latest version including provision for watering arrangement through 20 mm dia B-Class G.I. pipe and G.I. funnel, masonry chamber with  concrete cover and lifting arrangement (incluiding Charcoal /coke &amp; salt as required.)</t>
  </si>
  <si>
    <t>Providing &amp; laying earth connection from earth electrode with 2X 4.0 mm dia copper wire in 15mm dia GI Pipe ( cost of 15 mm B -Class pipe is incluided) from earth electrode incluiding connection with copper thimble excavation &amp; re-filling as required.</t>
  </si>
  <si>
    <t>Supplying &amp; fixing of 25 Amp,240V, SPN Industrial type  socket outlet with 2 pole &amp; earth,metal enclosed Plug Top alongwith 25Amp C Curve SP MCB  in sheet Metal enclosure on surface or recess with chained metal  cover for  the socket outlet  &amp; complete with connection ,testing &amp; commissioning etc as required.</t>
  </si>
  <si>
    <t>Sets</t>
  </si>
  <si>
    <t xml:space="preserve">Supply,installation,testing and commissioning of 63 Amp, DP Changeover switch in steel sheet enclosure  off load type on suitable angle iron frame . </t>
  </si>
  <si>
    <t>Supply &amp; Fixing of 63Amp  10kA MCB C-Series in sutable size sheet steel enclosure incluiding connection etc.</t>
  </si>
  <si>
    <t>Supplying and fixing DP sheet steel enclosure on surface/recess along with 32 Amps 240 volts "C" curve DP MCB complete with connections, testing and commissioning etc. as required.</t>
  </si>
  <si>
    <t>Supplying and fixing of 63.0 A DP MCB C Series in MS Enclosure complete with interconnection.</t>
  </si>
  <si>
    <t>Supplying and fixing of 32.0 A, 4P, MCB C Series in MS Enclosure complete with interconnection.</t>
  </si>
  <si>
    <t>Supplying and fixing of 63.0 A, 4P, MCB C Series in MS Enclosure complete with interconnection.</t>
  </si>
  <si>
    <t>supplying &amp; fixing of 25 A ,240 V ,SPN Industrial type socket outlet with 2 pole and earth , metal enlosed plug top along with 25 A  C Curve  SP MCB in sheet enclosure on surface or in recess with chained  metal cover  for the socket outlet and complete with  connections , testing  and comissioning etc as required.</t>
  </si>
  <si>
    <t>EARTH STATIONS(GI)</t>
  </si>
  <si>
    <t>Supply &amp; Installation of earth electrode made of 40 mm dia. B-class G.I. pipe of 4.5 meter long as per IS-3043 – 1987 code of practice &amp; its latest version with brick masionary chamber, concrete slab cover of 50 mm thick with lifting arrangement, including providing charcoal &amp; salt in alternate layer, GI funnel for watering, clamping arrangement with bolts &amp; nuts at the top of GI pipe electrode for connecting the earth wires as per the sketch enclosed</t>
  </si>
  <si>
    <t>Supply &amp; fixing of Cu. Earth Busbar of size 25 mm x 3 mm x 250 mm incluiding connection etc.</t>
  </si>
  <si>
    <t>Supplying &amp; laying of  of 6 SWG G.I wire at 0.50 meter below ground level for conductor earth  electrode incluiding connection/termination with GI thimble etc. as required.</t>
  </si>
  <si>
    <t>SITC of S- Type Fan Hook :--Supplying &amp; fixing of  "S-" Type Fan Hook  12 mm dia M.S Rod.The fan Hook shall be fixed to the R.C.C Ceiling &amp; plastered to the original finish.</t>
  </si>
  <si>
    <t>Supply &amp; Fixing of white bakelite sheet incluiding nut screws etc.</t>
  </si>
  <si>
    <t>sqinch</t>
  </si>
  <si>
    <t>Dismantling the existing UPS(5 KVA/7.5 KVA)  alongwith Battery Bank from  old IT Room &amp; to be shifted to New IT Room  incluiding Connection etc.</t>
  </si>
  <si>
    <t>Temporary arrangement of LAN /UPS Pts/ Electrical etc. as directed for Functioning of Branch Office during execution period of work as well as the old  data cables/ UPS wiring etc  is to be removed from the flooring etc as directed.</t>
  </si>
  <si>
    <t>Sub-Total (LT PANEL &amp; ELECTRICAL  INSTALLATION WORKS )</t>
  </si>
  <si>
    <t>G</t>
  </si>
  <si>
    <t>AIRCONDITIONING SYSTEM</t>
  </si>
  <si>
    <r>
      <t xml:space="preserve">Supply Installation Testing and Commissioning of Following capacity </t>
    </r>
    <r>
      <rPr>
        <b/>
        <sz val="11"/>
        <rFont val="Arial"/>
        <family val="2"/>
      </rPr>
      <t>DUCTABLE SPLIT UNITS</t>
    </r>
    <r>
      <rPr>
        <sz val="11"/>
        <rFont val="Arial"/>
        <family val="2"/>
      </rPr>
      <t xml:space="preserve">   having </t>
    </r>
    <r>
      <rPr>
        <b/>
        <sz val="11"/>
        <rFont val="Arial"/>
        <family val="2"/>
      </rPr>
      <t>SCROLL</t>
    </r>
    <r>
      <rPr>
        <sz val="11"/>
        <rFont val="Arial"/>
        <family val="2"/>
      </rPr>
      <t xml:space="preserve"> type double  compressor &amp; suitable for operations on 3 phase, 415 volt +/- 10 %  with ceiling suspended copper evaporation units, outdoor type compressor, copper condenser units, microprocessor based control panel  Please note that the AC unit’s main power supply is to be tapped from the MCB controllers. The </t>
    </r>
    <r>
      <rPr>
        <b/>
        <sz val="11"/>
        <rFont val="Arial"/>
        <family val="2"/>
      </rPr>
      <t>CONDENSING &amp; EVAPORATING COILS SHALL BE MADE OUT OF GOOD QUALITY</t>
    </r>
    <r>
      <rPr>
        <sz val="11"/>
        <rFont val="Arial"/>
        <family val="2"/>
      </rPr>
      <t xml:space="preserve"> </t>
    </r>
    <r>
      <rPr>
        <b/>
        <sz val="11"/>
        <rFont val="Arial"/>
        <family val="2"/>
      </rPr>
      <t xml:space="preserve">COPPER TUBES.       
</t>
    </r>
  </si>
  <si>
    <r>
      <rPr>
        <b/>
        <u/>
        <sz val="11"/>
        <rFont val="Arial"/>
        <family val="2"/>
      </rPr>
      <t>Installation</t>
    </r>
    <r>
      <rPr>
        <sz val="11"/>
        <rFont val="Arial"/>
        <family val="2"/>
      </rPr>
      <t>:-Ceiling suspended evaporation units &amp; outdoor type compressor condenser units. The indoor unit shall be suspended with ceiling by means of dash fasteners, 12mm dia. M.S. rods with check nut. The out door unit is to be installed on terrace / outdoor with suitable size of M.S frame, its legs grouted by using cement &amp; sand etc. OR installed on outer wall duly supported with suitable size of  MS angle iron frame of balcony Type  &amp; channel of adequate capacity, strong  enough to take load of machine and mechanics, including providing anti vibration pads &amp; topping up of R-410-A /407-C or lates gas as mentioned in Technical Specifications after Vacuum and pressure testing complete as per site requirements. Including providing &amp; fixing flexible canvas connection etc.</t>
    </r>
  </si>
  <si>
    <r>
      <rPr>
        <b/>
        <sz val="11"/>
        <rFont val="Arial"/>
        <family val="2"/>
      </rPr>
      <t>Make</t>
    </r>
    <r>
      <rPr>
        <sz val="11"/>
        <rFont val="Arial"/>
        <family val="2"/>
      </rPr>
      <t>: Hitachi / Carrier / Voltas / Bluestar/</t>
    </r>
  </si>
  <si>
    <t xml:space="preserve">8.25/8.5/8.75 TR ( as per manufactuerer rating)  DUCTABLE UNITS( Twin Circuit)  </t>
  </si>
  <si>
    <t>set</t>
  </si>
  <si>
    <t xml:space="preserve">5.5TR  DUCTABLE UNITS( Twin Circuit)  </t>
  </si>
  <si>
    <r>
      <t xml:space="preserve">Providing &amp; fixing refrigerant copper pipe of required size for </t>
    </r>
    <r>
      <rPr>
        <sz val="11"/>
        <color indexed="8"/>
        <rFont val="Arial"/>
        <family val="2"/>
      </rPr>
      <t xml:space="preserve">8.5 TR and 5.5 TR  ductable split AC unit, using 18 SWG copper tubes for liquid and gas lines duly insulated </t>
    </r>
    <r>
      <rPr>
        <sz val="11"/>
        <rFont val="Arial"/>
        <family val="2"/>
      </rPr>
      <t xml:space="preserve">with nitrile rubber insulation. </t>
    </r>
    <r>
      <rPr>
        <sz val="11"/>
        <color indexed="8"/>
        <rFont val="Arial"/>
        <family val="2"/>
      </rPr>
      <t>(Please note suction &amp; discharge line of each compressor will be treated as one circuit .the circuit length will be treated as one circuit.the circuit lenght will be measured in running meter.)</t>
    </r>
  </si>
  <si>
    <t>Design, Fabrication,Supplying,&amp; installating of Galvanised steel sheet (SAIL/ TATA/ JINDAL/ ISPAT) duct including providing M.S. angle support, flanges, hanger rods &amp; making good all damages etc. complete of following Gauge/ size&amp; vibration insulation pad between duct &amp; support.</t>
  </si>
  <si>
    <t>22 Gauge</t>
  </si>
  <si>
    <t>sqm</t>
  </si>
  <si>
    <t>b</t>
  </si>
  <si>
    <t>24 Gauge</t>
  </si>
  <si>
    <t>Providing &amp; fixing of Accoustic insulation with 12mm thick fibre glass cover insulation, fixed by using shakolite primer, hot bitumen, wire netting or covered with RP tissue paper.</t>
  </si>
  <si>
    <t xml:space="preserve">Providing &amp; fixing of thermal insulation to the duct with 25mm thick fibre glass covered with polythene face hessian/ aluminium foil from out side. The insulation shall  be painted black wherever necessary. </t>
  </si>
  <si>
    <t>Providing &amp; fixing  Aluminium powder coated return/ supply air grills without volume control damper.</t>
  </si>
  <si>
    <t>Providing &amp; fixing Aluminium volume control damper for grills.</t>
  </si>
  <si>
    <t>Providing &amp; fixing Aluminium powder coated supply air diffuser with alum. volume control damper.</t>
  </si>
  <si>
    <t>Providing &amp; fixing Aluminium powder coated supply air diffuser without  alum. volume control damper.</t>
  </si>
  <si>
    <t>SQM</t>
  </si>
  <si>
    <t>SITC of  Copper Cable : Supply,installation,testing &amp; commissioning of suitable size  copper interconnection cable  from  out door to indoor unit in suitable size PVC pipe for Ductable Split  Acs.</t>
  </si>
  <si>
    <t>Supply Installation, Testing &amp; commissioning of following  capacity High wall split Room Air Conditioners having rotary compressor and all accessories consisting of high wall mounting type Indoor unit with remote control and out   door unit consisting of compressor, condenser coil, laying of refrigerant pipe up to 3.0 mtr length, condenser fan operating with single phase 230 volt AC supply, protection unit for under voltage, complete in all respect including suitable size Cu.Flexible Round cable for input power supply as well as indoor to out door power cable. Rate should include for initial gas charging/ filling and mounting arrangement for both indoor &amp; outdoor unit including brick masonry works/ suitable bracket etc. (5 Star rated Inverter)(The copper pipe up to 3 meter will not be measured per machine)( Make-Hitachi/Voltas/Carrier/Blue star )</t>
  </si>
  <si>
    <t>1.5 TR</t>
  </si>
  <si>
    <t>2.0 TR</t>
  </si>
  <si>
    <t>Supply Installation, Testing &amp; commissioning of 4 way 2.0 TR 5 star Cassette Type Air conditioner with scroll/ rotary/twin rotary compressor, having R32/R37/R/410(Eco friendly) refrigerent including indoor unit out door unit, decorative grills and cordless  remote and machine shall have copper condensor unit. Control cable between indoor and outdoor unit &amp; suitable for operation on 50 Hz single phase AC supply etc.( Make-Hitachi/Voltas/Carrier/Blue star )</t>
  </si>
  <si>
    <t xml:space="preserve">Providing &amp; fixing following size of Rigid PVC Drain pipe with all accessories etc. complete on wall/ beam/ ceiling in concealed manner by chasing wall/ floor  or on surface including providing of U trap  to avoid sweating/ condensation specially on false ceiling up to a height of one meter above the plinth protection.  </t>
  </si>
  <si>
    <t xml:space="preserve">25mm dia </t>
  </si>
  <si>
    <t>100mm dia</t>
  </si>
  <si>
    <r>
      <t>Providing &amp; fixing refrigerant copper pipe</t>
    </r>
    <r>
      <rPr>
        <b/>
        <sz val="11"/>
        <rFont val="Arial"/>
        <family val="2"/>
      </rPr>
      <t xml:space="preserve"> </t>
    </r>
    <r>
      <rPr>
        <sz val="11"/>
        <rFont val="Arial"/>
        <family val="2"/>
      </rPr>
      <t xml:space="preserve">of required size with nitrile rubber/Heatlon  insulation for following size of A.C. Units with the help of GI sadling on wall or with suitable hangers from the ceiling as the case may be  . </t>
    </r>
    <r>
      <rPr>
        <b/>
        <sz val="11"/>
        <rFont val="Arial"/>
        <family val="2"/>
      </rPr>
      <t>(Note:The measurement shall be taken for the refrigerant pipe including the control cable from ODU to IDU and all the three items (suction,preesure &amp; control cable ) shall be considered as one run).( The measurement will be taken in running meter excluding    3 .0 meter length).</t>
    </r>
  </si>
  <si>
    <t>1.5 Tr/ 2.0 Tr/2.5 Tr. highwall split/ Casstte AC units</t>
  </si>
  <si>
    <t>SUB-TOTAL (AIRCONDITIONING SYSTEM )</t>
  </si>
  <si>
    <t>H</t>
  </si>
  <si>
    <t>Total  Value( A+B+C+D+E+F+G+H)</t>
  </si>
  <si>
    <t>Say</t>
  </si>
  <si>
    <t>Salvage for old items:</t>
  </si>
  <si>
    <t>Dismantelling and taking away old / unserviceable indoor andd outdoor units including refrigerant pipe etc. of 1.5 TR Hi wall split AC machines from BO Hazaribagh.</t>
  </si>
  <si>
    <t>Dismantelling and taking away old Electrical  Panel, swithgears, wires conduits, swithes sockets etc.(Old Tublight fittings &amp; ceiling fans excluded and the same should be handedover to branch office).</t>
  </si>
  <si>
    <t>Total Salvage Value</t>
  </si>
  <si>
    <t>Total Sub Head</t>
  </si>
  <si>
    <t xml:space="preserve">  (FINANCIAL/ PRICE BID )</t>
  </si>
  <si>
    <r>
      <t>Fill up</t>
    </r>
    <r>
      <rPr>
        <b/>
        <sz val="11"/>
        <rFont val="Cambria"/>
        <family val="1"/>
      </rPr>
      <t xml:space="preserve"> the Name of the Firm/Bidders</t>
    </r>
  </si>
  <si>
    <t>Name of The Work</t>
  </si>
  <si>
    <t>Estimated Cost                         (Rs.)</t>
  </si>
  <si>
    <t xml:space="preserve">Quoted Percentage above or below the estimated cost. </t>
  </si>
  <si>
    <r>
      <t>Contractor has to quote</t>
    </r>
    <r>
      <rPr>
        <b/>
        <sz val="11"/>
        <color indexed="12"/>
        <rFont val="Cambria"/>
        <family val="1"/>
      </rPr>
      <t xml:space="preserve">                                     [ percentage (%) in Figures ]</t>
    </r>
  </si>
  <si>
    <t xml:space="preserve"> Amount [arrived after adjusting % quoted (Total Cost) { Net Quoted Tender Amount}</t>
  </si>
  <si>
    <t>Above (+)</t>
  </si>
  <si>
    <t>ADD : PRIME COST ITEM (     ( + )    (Rs.)</t>
  </si>
  <si>
    <t>This is the part of Main Tender Documents. The amount quoted herewith is after proper study, understanding and acceptance of all terms and conditions of Tender Documents  and items description and corresponding rates of schedule of quantities.</t>
  </si>
  <si>
    <t xml:space="preserve">Estimated Cost                       </t>
  </si>
  <si>
    <t>ESTIMATED COST  FOR CIVIL WORKS INCLUDING PRIME COST:</t>
  </si>
  <si>
    <t xml:space="preserve">TOTAL ESTIMATED COST FOR ELECTRICAL WORKS </t>
  </si>
  <si>
    <t xml:space="preserve">TOTAL ESTIMATEED COST  EXCLUDING PRIME COST  </t>
  </si>
  <si>
    <t>Proposed re-modernization  of Branch Office at Hazaribagh under Hazaribag Divisional office</t>
  </si>
  <si>
    <t>Quoted amount (above/below//at par</t>
  </si>
  <si>
    <t>Tender amount  including prime cost</t>
  </si>
  <si>
    <t>Amount of buy back  (58000/-+ 18% GST)</t>
  </si>
  <si>
    <t xml:space="preserve">Submitted tender amount after including prime cost &amp; buyback (Fixed value) </t>
  </si>
  <si>
    <t xml:space="preserve">Amount in words </t>
  </si>
  <si>
    <t>Rs.....................................................................................................................only</t>
  </si>
  <si>
    <t>In   Rupees.</t>
  </si>
  <si>
    <t xml:space="preserve">TOTAL ESTIMATED COST AFTER DEDUCTION OF PRIME COST ITEM :     </t>
  </si>
  <si>
    <t xml:space="preserve">LESS : PRIME COST ITEM                                                                                                    ( - )    </t>
  </si>
</sst>
</file>

<file path=xl/styles.xml><?xml version="1.0" encoding="utf-8"?>
<styleSheet xmlns="http://schemas.openxmlformats.org/spreadsheetml/2006/main">
  <numFmts count="5">
    <numFmt numFmtId="164" formatCode="#,##0.00\ ;&quot; (&quot;#,##0.00\);&quot; -&quot;#\ ;@\ "/>
    <numFmt numFmtId="165" formatCode="0.0"/>
    <numFmt numFmtId="166" formatCode="0.00_)"/>
    <numFmt numFmtId="167" formatCode="_(* #,##0.00_);_(* \(#,##0.00\);_(* \-??_);_(@_)"/>
    <numFmt numFmtId="168" formatCode="0.00\ ;\(0.00\)"/>
  </numFmts>
  <fonts count="48">
    <font>
      <sz val="11"/>
      <color theme="1"/>
      <name val="Calibri"/>
      <family val="2"/>
      <scheme val="minor"/>
    </font>
    <font>
      <sz val="11"/>
      <color indexed="8"/>
      <name val="Calibri"/>
      <family val="2"/>
    </font>
    <font>
      <b/>
      <sz val="10"/>
      <name val="Arial"/>
      <family val="2"/>
    </font>
    <font>
      <b/>
      <sz val="10"/>
      <color indexed="12"/>
      <name val="Arial"/>
      <family val="2"/>
    </font>
    <font>
      <b/>
      <sz val="10"/>
      <color indexed="8"/>
      <name val="Arial"/>
      <family val="2"/>
    </font>
    <font>
      <b/>
      <i/>
      <sz val="10"/>
      <color indexed="8"/>
      <name val="Arial"/>
      <family val="2"/>
    </font>
    <font>
      <b/>
      <i/>
      <sz val="10"/>
      <color indexed="10"/>
      <name val="Arial"/>
      <family val="2"/>
    </font>
    <font>
      <b/>
      <sz val="10"/>
      <color indexed="63"/>
      <name val="Arial"/>
      <family val="2"/>
    </font>
    <font>
      <sz val="10"/>
      <color indexed="63"/>
      <name val="Arial"/>
      <family val="2"/>
    </font>
    <font>
      <sz val="10"/>
      <name val="Arial"/>
      <family val="2"/>
    </font>
    <font>
      <sz val="11"/>
      <color theme="1"/>
      <name val="Arial"/>
      <family val="2"/>
    </font>
    <font>
      <b/>
      <sz val="11"/>
      <color indexed="8"/>
      <name val="Arial"/>
      <family val="2"/>
    </font>
    <font>
      <sz val="10"/>
      <color indexed="8"/>
      <name val="Arial"/>
      <family val="2"/>
    </font>
    <font>
      <b/>
      <sz val="10"/>
      <color indexed="10"/>
      <name val="Arial"/>
      <family val="2"/>
    </font>
    <font>
      <sz val="10"/>
      <color theme="1"/>
      <name val="Arial"/>
      <family val="2"/>
    </font>
    <font>
      <b/>
      <u/>
      <sz val="12"/>
      <name val="Arial"/>
      <family val="2"/>
    </font>
    <font>
      <b/>
      <sz val="11"/>
      <name val="Arial"/>
      <family val="2"/>
    </font>
    <font>
      <sz val="11"/>
      <name val="Arial"/>
      <family val="2"/>
    </font>
    <font>
      <b/>
      <u/>
      <sz val="11"/>
      <name val="Arial"/>
      <family val="2"/>
    </font>
    <font>
      <sz val="11"/>
      <color rgb="FFFF0000"/>
      <name val="Arial"/>
      <family val="2"/>
    </font>
    <font>
      <b/>
      <sz val="14"/>
      <name val="Calibri"/>
      <family val="2"/>
      <scheme val="minor"/>
    </font>
    <font>
      <b/>
      <sz val="14"/>
      <color rgb="FFFF0000"/>
      <name val="Calibri"/>
      <family val="2"/>
      <scheme val="minor"/>
    </font>
    <font>
      <sz val="14"/>
      <name val="Calibri"/>
      <family val="2"/>
      <scheme val="minor"/>
    </font>
    <font>
      <sz val="12"/>
      <name val="Arial"/>
      <family val="2"/>
    </font>
    <font>
      <b/>
      <sz val="12"/>
      <name val="Arial"/>
      <family val="2"/>
    </font>
    <font>
      <sz val="12"/>
      <color theme="1"/>
      <name val="Arial"/>
      <family val="2"/>
    </font>
    <font>
      <sz val="11"/>
      <name val="Calibri"/>
      <family val="2"/>
      <scheme val="minor"/>
    </font>
    <font>
      <sz val="9"/>
      <color rgb="FF000000"/>
      <name val="Arial"/>
      <family val="2"/>
    </font>
    <font>
      <sz val="9"/>
      <name val="Arial"/>
      <family val="2"/>
    </font>
    <font>
      <sz val="11"/>
      <color rgb="FF000000"/>
      <name val="Arial"/>
      <family val="2"/>
    </font>
    <font>
      <u/>
      <sz val="11"/>
      <color rgb="FFFF0000"/>
      <name val="Arial"/>
      <family val="2"/>
    </font>
    <font>
      <sz val="11"/>
      <color indexed="8"/>
      <name val="Arial"/>
      <family val="2"/>
    </font>
    <font>
      <u/>
      <sz val="10"/>
      <color indexed="12"/>
      <name val="Arial"/>
      <family val="2"/>
    </font>
    <font>
      <b/>
      <sz val="12"/>
      <name val="Cambria"/>
      <family val="1"/>
    </font>
    <font>
      <b/>
      <sz val="14"/>
      <name val="Cambria"/>
      <family val="1"/>
    </font>
    <font>
      <b/>
      <sz val="11"/>
      <color indexed="8"/>
      <name val="Cambria"/>
      <family val="1"/>
    </font>
    <font>
      <b/>
      <sz val="11"/>
      <name val="Cambria"/>
      <family val="1"/>
    </font>
    <font>
      <b/>
      <sz val="14"/>
      <color indexed="12"/>
      <name val="Cambria"/>
      <family val="1"/>
    </font>
    <font>
      <b/>
      <sz val="12"/>
      <color indexed="12"/>
      <name val="Cambria"/>
      <family val="1"/>
    </font>
    <font>
      <b/>
      <sz val="11"/>
      <color indexed="12"/>
      <name val="Cambria"/>
      <family val="1"/>
    </font>
    <font>
      <b/>
      <sz val="11"/>
      <color theme="1"/>
      <name val="Arial"/>
      <family val="2"/>
    </font>
    <font>
      <b/>
      <sz val="10"/>
      <name val="Verdana"/>
      <family val="2"/>
    </font>
    <font>
      <b/>
      <sz val="14"/>
      <color indexed="8"/>
      <name val="Cambria"/>
      <family val="1"/>
    </font>
    <font>
      <b/>
      <sz val="14"/>
      <color rgb="FF0000FF"/>
      <name val="Cambria"/>
      <family val="1"/>
    </font>
    <font>
      <sz val="11"/>
      <color indexed="8"/>
      <name val="Cambria"/>
      <family val="1"/>
    </font>
    <font>
      <b/>
      <sz val="11"/>
      <name val="Cambria"/>
      <family val="1"/>
      <scheme val="major"/>
    </font>
    <font>
      <b/>
      <sz val="12"/>
      <color rgb="FF0000FF"/>
      <name val="Cambria"/>
      <family val="1"/>
    </font>
    <font>
      <sz val="12"/>
      <color indexed="8"/>
      <name val="Cambria"/>
      <family val="1"/>
    </font>
  </fonts>
  <fills count="20">
    <fill>
      <patternFill patternType="none"/>
    </fill>
    <fill>
      <patternFill patternType="gray125"/>
    </fill>
    <fill>
      <patternFill patternType="solid">
        <fgColor indexed="26"/>
        <bgColor indexed="9"/>
      </patternFill>
    </fill>
    <fill>
      <patternFill patternType="solid">
        <fgColor indexed="13"/>
        <bgColor indexed="34"/>
      </patternFill>
    </fill>
    <fill>
      <patternFill patternType="solid">
        <fgColor indexed="55"/>
        <bgColor indexed="23"/>
      </patternFill>
    </fill>
    <fill>
      <patternFill patternType="solid">
        <fgColor indexed="51"/>
        <bgColor indexed="13"/>
      </patternFill>
    </fill>
    <fill>
      <patternFill patternType="solid">
        <fgColor theme="0"/>
        <bgColor indexed="13"/>
      </patternFill>
    </fill>
    <fill>
      <patternFill patternType="solid">
        <fgColor theme="0"/>
        <bgColor indexed="34"/>
      </patternFill>
    </fill>
    <fill>
      <patternFill patternType="solid">
        <fgColor theme="0"/>
        <bgColor indexed="64"/>
      </patternFill>
    </fill>
    <fill>
      <patternFill patternType="solid">
        <fgColor indexed="43"/>
        <bgColor indexed="26"/>
      </patternFill>
    </fill>
    <fill>
      <patternFill patternType="solid">
        <fgColor theme="0"/>
        <bgColor indexed="23"/>
      </patternFill>
    </fill>
    <fill>
      <patternFill patternType="solid">
        <fgColor theme="9" tint="0.79998168889431442"/>
        <bgColor indexed="9"/>
      </patternFill>
    </fill>
    <fill>
      <patternFill patternType="solid">
        <fgColor rgb="FFFFFF66"/>
        <bgColor indexed="34"/>
      </patternFill>
    </fill>
    <fill>
      <patternFill patternType="solid">
        <fgColor theme="0" tint="-0.249977111117893"/>
        <bgColor indexed="23"/>
      </patternFill>
    </fill>
    <fill>
      <patternFill patternType="solid">
        <fgColor rgb="FFFFFF66"/>
        <bgColor indexed="64"/>
      </patternFill>
    </fill>
    <fill>
      <patternFill patternType="solid">
        <fgColor rgb="FFFFFF66"/>
        <bgColor indexed="26"/>
      </patternFill>
    </fill>
    <fill>
      <patternFill patternType="solid">
        <fgColor theme="6" tint="0.39997558519241921"/>
        <bgColor indexed="9"/>
      </patternFill>
    </fill>
    <fill>
      <patternFill patternType="solid">
        <fgColor rgb="FFFFFF00"/>
        <bgColor indexed="22"/>
      </patternFill>
    </fill>
    <fill>
      <patternFill patternType="solid">
        <fgColor rgb="FF92D050"/>
        <bgColor indexed="64"/>
      </patternFill>
    </fill>
    <fill>
      <patternFill patternType="solid">
        <fgColor theme="9" tint="0.79998168889431442"/>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thin">
        <color indexed="8"/>
      </bottom>
      <diagonal/>
    </border>
    <border>
      <left style="hair">
        <color indexed="8"/>
      </left>
      <right style="hair">
        <color indexed="8"/>
      </right>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diagonal/>
    </border>
    <border>
      <left/>
      <right/>
      <top/>
      <bottom style="thin">
        <color indexed="8"/>
      </bottom>
      <diagonal/>
    </border>
    <border>
      <left style="medium">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0" fontId="1" fillId="0" borderId="0"/>
    <xf numFmtId="0" fontId="1" fillId="0" borderId="0"/>
    <xf numFmtId="0" fontId="1" fillId="0" borderId="0" applyFill="0" applyBorder="0" applyAlignment="0" applyProtection="0"/>
    <xf numFmtId="4" fontId="9" fillId="0" borderId="0"/>
    <xf numFmtId="0" fontId="9" fillId="0" borderId="0"/>
    <xf numFmtId="0" fontId="1" fillId="0" borderId="0"/>
    <xf numFmtId="0" fontId="9" fillId="0" borderId="0"/>
    <xf numFmtId="0" fontId="32" fillId="0" borderId="0" applyNumberFormat="0" applyFill="0" applyBorder="0" applyAlignment="0" applyProtection="0"/>
    <xf numFmtId="0" fontId="1" fillId="0" borderId="0"/>
    <xf numFmtId="165" fontId="9" fillId="0" borderId="0" applyFill="0" applyBorder="0" applyAlignment="0" applyProtection="0"/>
  </cellStyleXfs>
  <cellXfs count="277">
    <xf numFmtId="0" fontId="0" fillId="0" borderId="0" xfId="0"/>
    <xf numFmtId="0" fontId="10" fillId="0" borderId="4" xfId="0" applyFont="1" applyBorder="1" applyAlignment="1">
      <alignment horizontal="justify" vertical="top" wrapText="1"/>
    </xf>
    <xf numFmtId="0" fontId="4" fillId="4" borderId="1" xfId="1" applyFont="1" applyFill="1" applyBorder="1" applyAlignment="1" applyProtection="1">
      <alignment horizontal="center" wrapText="1"/>
    </xf>
    <xf numFmtId="1" fontId="7" fillId="4" borderId="1" xfId="3" applyNumberFormat="1" applyFont="1" applyFill="1" applyBorder="1" applyAlignment="1" applyProtection="1">
      <alignment horizontal="center" wrapText="1"/>
    </xf>
    <xf numFmtId="164" fontId="2" fillId="4" borderId="1" xfId="3" applyNumberFormat="1" applyFont="1" applyFill="1" applyBorder="1" applyAlignment="1" applyProtection="1">
      <alignment horizontal="center" wrapText="1"/>
    </xf>
    <xf numFmtId="1" fontId="2" fillId="4" borderId="1" xfId="3" applyNumberFormat="1" applyFont="1" applyFill="1" applyBorder="1" applyAlignment="1" applyProtection="1">
      <alignment horizontal="center" wrapText="1"/>
    </xf>
    <xf numFmtId="2" fontId="2" fillId="4" borderId="1" xfId="3" applyNumberFormat="1" applyFont="1" applyFill="1" applyBorder="1" applyAlignment="1" applyProtection="1">
      <alignment horizontal="center" wrapText="1"/>
    </xf>
    <xf numFmtId="0" fontId="4" fillId="0" borderId="1" xfId="1" applyFont="1" applyFill="1" applyBorder="1" applyAlignment="1" applyProtection="1">
      <alignment horizontal="right"/>
    </xf>
    <xf numFmtId="0" fontId="3" fillId="5" borderId="1" xfId="1" applyFont="1" applyFill="1" applyBorder="1" applyAlignment="1" applyProtection="1">
      <alignment horizontal="left"/>
    </xf>
    <xf numFmtId="1" fontId="8" fillId="0" borderId="1" xfId="3" applyNumberFormat="1" applyFont="1" applyFill="1" applyBorder="1" applyAlignment="1" applyProtection="1">
      <alignment horizontal="center" wrapText="1"/>
    </xf>
    <xf numFmtId="164" fontId="9" fillId="0" borderId="1" xfId="3" applyNumberFormat="1" applyFont="1" applyFill="1" applyBorder="1" applyAlignment="1" applyProtection="1">
      <alignment horizontal="center" wrapText="1"/>
    </xf>
    <xf numFmtId="1" fontId="9" fillId="0" borderId="1" xfId="3" applyNumberFormat="1" applyFont="1" applyFill="1" applyBorder="1" applyAlignment="1" applyProtection="1">
      <alignment horizontal="center" wrapText="1"/>
    </xf>
    <xf numFmtId="2" fontId="9" fillId="0" borderId="1" xfId="3" applyNumberFormat="1" applyFont="1" applyFill="1" applyBorder="1" applyAlignment="1" applyProtection="1">
      <alignment horizontal="center" wrapText="1"/>
    </xf>
    <xf numFmtId="0" fontId="9" fillId="6" borderId="1" xfId="1" applyFont="1" applyFill="1" applyBorder="1" applyAlignment="1" applyProtection="1">
      <alignment horizontal="left" wrapText="1"/>
    </xf>
    <xf numFmtId="1" fontId="8" fillId="0" borderId="2" xfId="3" applyNumberFormat="1" applyFont="1" applyFill="1" applyBorder="1" applyAlignment="1" applyProtection="1">
      <alignment horizontal="center" wrapText="1"/>
    </xf>
    <xf numFmtId="164" fontId="9" fillId="0" borderId="2" xfId="3" applyNumberFormat="1" applyFont="1" applyFill="1" applyBorder="1" applyAlignment="1" applyProtection="1">
      <alignment horizontal="center" wrapText="1"/>
    </xf>
    <xf numFmtId="1" fontId="9" fillId="0" borderId="2" xfId="3" applyNumberFormat="1" applyFont="1" applyFill="1" applyBorder="1" applyAlignment="1" applyProtection="1">
      <alignment horizontal="center" wrapText="1"/>
    </xf>
    <xf numFmtId="2" fontId="9" fillId="0" borderId="2" xfId="3" applyNumberFormat="1" applyFont="1" applyFill="1" applyBorder="1" applyAlignment="1" applyProtection="1">
      <alignment horizontal="center" wrapText="1"/>
    </xf>
    <xf numFmtId="0" fontId="9" fillId="7" borderId="1" xfId="0" applyNumberFormat="1" applyFont="1" applyFill="1" applyBorder="1" applyAlignment="1">
      <alignment horizontal="justify" wrapText="1"/>
    </xf>
    <xf numFmtId="0" fontId="9" fillId="7" borderId="3" xfId="0" applyNumberFormat="1" applyFont="1" applyFill="1" applyBorder="1" applyAlignment="1">
      <alignment horizontal="justify" wrapText="1"/>
    </xf>
    <xf numFmtId="0" fontId="9" fillId="8" borderId="4" xfId="0" applyFont="1" applyFill="1" applyBorder="1" applyAlignment="1">
      <alignment horizontal="justify" wrapText="1"/>
    </xf>
    <xf numFmtId="0" fontId="10" fillId="0" borderId="4" xfId="0" applyFont="1" applyBorder="1" applyAlignment="1">
      <alignment horizontal="justify" wrapText="1"/>
    </xf>
    <xf numFmtId="1" fontId="7" fillId="8" borderId="1" xfId="3" applyNumberFormat="1" applyFont="1" applyFill="1" applyBorder="1" applyAlignment="1" applyProtection="1">
      <alignment horizontal="right" wrapText="1"/>
    </xf>
    <xf numFmtId="164" fontId="2" fillId="0" borderId="1" xfId="3" applyNumberFormat="1" applyFont="1" applyFill="1" applyBorder="1" applyAlignment="1" applyProtection="1">
      <alignment horizontal="right" wrapText="1"/>
    </xf>
    <xf numFmtId="1" fontId="2" fillId="0" borderId="1" xfId="3" applyNumberFormat="1" applyFont="1" applyFill="1" applyBorder="1" applyAlignment="1" applyProtection="1">
      <alignment horizontal="right" wrapText="1"/>
    </xf>
    <xf numFmtId="2" fontId="2" fillId="0" borderId="1" xfId="3" applyNumberFormat="1" applyFont="1" applyFill="1" applyBorder="1" applyAlignment="1" applyProtection="1">
      <alignment horizontal="right" wrapText="1"/>
    </xf>
    <xf numFmtId="0" fontId="12" fillId="0" borderId="1" xfId="1" applyFont="1" applyFill="1" applyBorder="1" applyAlignment="1" applyProtection="1">
      <alignment horizontal="justify"/>
    </xf>
    <xf numFmtId="165" fontId="7" fillId="0" borderId="1" xfId="3" applyNumberFormat="1" applyFont="1" applyFill="1" applyBorder="1" applyAlignment="1" applyProtection="1">
      <alignment horizontal="right" wrapText="1"/>
    </xf>
    <xf numFmtId="2" fontId="4" fillId="0" borderId="1" xfId="1" applyNumberFormat="1" applyFont="1" applyFill="1" applyBorder="1" applyAlignment="1" applyProtection="1">
      <alignment horizontal="center"/>
    </xf>
    <xf numFmtId="1" fontId="7" fillId="0" borderId="1" xfId="3" applyNumberFormat="1" applyFont="1" applyFill="1" applyBorder="1" applyAlignment="1" applyProtection="1">
      <alignment horizontal="right" wrapText="1"/>
    </xf>
    <xf numFmtId="0" fontId="4" fillId="0" borderId="1" xfId="1" applyFont="1" applyFill="1" applyBorder="1" applyAlignment="1" applyProtection="1">
      <alignment horizontal="center"/>
    </xf>
    <xf numFmtId="0" fontId="4" fillId="0" borderId="1" xfId="1" applyFont="1" applyFill="1" applyBorder="1" applyAlignment="1">
      <alignment horizontal="center"/>
    </xf>
    <xf numFmtId="0" fontId="2" fillId="0" borderId="1" xfId="1" applyFont="1" applyFill="1" applyBorder="1" applyAlignment="1" applyProtection="1">
      <alignment horizontal="center"/>
    </xf>
    <xf numFmtId="0" fontId="9" fillId="0" borderId="1" xfId="1" applyFont="1" applyFill="1" applyBorder="1" applyAlignment="1" applyProtection="1">
      <alignment horizontal="justify"/>
    </xf>
    <xf numFmtId="1" fontId="2" fillId="8" borderId="1" xfId="3" applyNumberFormat="1" applyFont="1" applyFill="1" applyBorder="1" applyAlignment="1" applyProtection="1">
      <alignment horizontal="right" wrapText="1"/>
    </xf>
    <xf numFmtId="166" fontId="9" fillId="0" borderId="1" xfId="4" applyNumberFormat="1" applyFont="1" applyBorder="1" applyAlignment="1" applyProtection="1">
      <alignment horizontal="justify" wrapText="1"/>
    </xf>
    <xf numFmtId="1" fontId="7" fillId="0" borderId="2" xfId="4" applyNumberFormat="1" applyFont="1" applyBorder="1" applyAlignment="1">
      <alignment horizontal="right" wrapText="1"/>
    </xf>
    <xf numFmtId="0" fontId="2" fillId="0" borderId="2" xfId="4" applyNumberFormat="1" applyFont="1" applyBorder="1" applyAlignment="1">
      <alignment horizontal="right" wrapText="1"/>
    </xf>
    <xf numFmtId="1" fontId="2" fillId="0" borderId="2" xfId="4" applyNumberFormat="1" applyFont="1" applyBorder="1" applyAlignment="1">
      <alignment horizontal="right" wrapText="1"/>
    </xf>
    <xf numFmtId="167" fontId="2" fillId="0" borderId="2" xfId="4" applyNumberFormat="1" applyFont="1" applyBorder="1" applyAlignment="1">
      <alignment horizontal="right" wrapText="1"/>
    </xf>
    <xf numFmtId="2" fontId="3" fillId="5" borderId="7" xfId="1" applyNumberFormat="1" applyFont="1" applyFill="1" applyBorder="1" applyAlignment="1" applyProtection="1">
      <alignment horizontal="right"/>
    </xf>
    <xf numFmtId="0" fontId="4" fillId="0" borderId="1" xfId="1" applyFont="1" applyFill="1" applyBorder="1" applyAlignment="1" applyProtection="1">
      <alignment horizontal="left" wrapText="1"/>
    </xf>
    <xf numFmtId="0" fontId="12" fillId="0" borderId="1" xfId="5" applyNumberFormat="1" applyFont="1" applyFill="1" applyBorder="1" applyAlignment="1" applyProtection="1">
      <alignment horizontal="justify" wrapText="1"/>
    </xf>
    <xf numFmtId="0" fontId="9" fillId="0" borderId="1" xfId="5" applyNumberFormat="1" applyFont="1" applyFill="1" applyBorder="1" applyAlignment="1" applyProtection="1">
      <alignment horizontal="justify" wrapText="1"/>
    </xf>
    <xf numFmtId="2" fontId="2" fillId="5" borderId="1" xfId="1" applyNumberFormat="1" applyFont="1" applyFill="1" applyBorder="1" applyAlignment="1" applyProtection="1">
      <alignment horizontal="right"/>
    </xf>
    <xf numFmtId="0" fontId="9" fillId="7" borderId="1" xfId="0" applyFont="1" applyFill="1" applyBorder="1" applyAlignment="1">
      <alignment horizontal="justify" wrapText="1"/>
    </xf>
    <xf numFmtId="0" fontId="2" fillId="7" borderId="1" xfId="0" applyFont="1" applyFill="1" applyBorder="1" applyAlignment="1">
      <alignment horizontal="justify" wrapText="1"/>
    </xf>
    <xf numFmtId="0" fontId="9" fillId="7" borderId="2" xfId="0" applyNumberFormat="1" applyFont="1" applyFill="1" applyBorder="1" applyAlignment="1">
      <alignment horizontal="justify" wrapText="1"/>
    </xf>
    <xf numFmtId="0" fontId="4" fillId="0" borderId="0" xfId="1" applyFont="1" applyFill="1" applyBorder="1" applyAlignment="1" applyProtection="1">
      <alignment horizontal="center"/>
    </xf>
    <xf numFmtId="0" fontId="9" fillId="7" borderId="8" xfId="0" applyFont="1" applyFill="1" applyBorder="1" applyAlignment="1">
      <alignment horizontal="justify" wrapText="1"/>
    </xf>
    <xf numFmtId="1" fontId="7" fillId="0" borderId="9" xfId="3" applyNumberFormat="1" applyFont="1" applyFill="1" applyBorder="1" applyAlignment="1" applyProtection="1">
      <alignment horizontal="right" wrapText="1"/>
    </xf>
    <xf numFmtId="0" fontId="9" fillId="7" borderId="7" xfId="0" applyNumberFormat="1" applyFont="1" applyFill="1" applyBorder="1" applyAlignment="1">
      <alignment horizontal="justify" wrapText="1"/>
    </xf>
    <xf numFmtId="1" fontId="7" fillId="10" borderId="1" xfId="3" applyNumberFormat="1" applyFont="1" applyFill="1" applyBorder="1" applyAlignment="1" applyProtection="1">
      <alignment horizontal="center" wrapText="1"/>
    </xf>
    <xf numFmtId="164" fontId="2" fillId="10" borderId="1" xfId="3" applyNumberFormat="1" applyFont="1" applyFill="1" applyBorder="1" applyAlignment="1" applyProtection="1">
      <alignment horizontal="center" wrapText="1"/>
    </xf>
    <xf numFmtId="1" fontId="2" fillId="10" borderId="1" xfId="3" applyNumberFormat="1" applyFont="1" applyFill="1" applyBorder="1" applyAlignment="1" applyProtection="1">
      <alignment horizontal="center" wrapText="1"/>
    </xf>
    <xf numFmtId="2" fontId="2" fillId="10" borderId="1" xfId="3" applyNumberFormat="1" applyFont="1" applyFill="1" applyBorder="1" applyAlignment="1" applyProtection="1">
      <alignment horizontal="center" wrapText="1"/>
    </xf>
    <xf numFmtId="0" fontId="2" fillId="7" borderId="1" xfId="0" applyFont="1" applyFill="1" applyBorder="1" applyAlignment="1">
      <alignment horizontal="center" wrapText="1"/>
    </xf>
    <xf numFmtId="0" fontId="9" fillId="7" borderId="1" xfId="0" applyFont="1" applyFill="1" applyBorder="1" applyAlignment="1">
      <alignment horizontal="center" wrapText="1"/>
    </xf>
    <xf numFmtId="0" fontId="12" fillId="0" borderId="1" xfId="1" applyFont="1" applyFill="1" applyBorder="1" applyAlignment="1" applyProtection="1">
      <alignment horizontal="justify" wrapText="1"/>
    </xf>
    <xf numFmtId="0" fontId="12" fillId="0" borderId="1" xfId="6" applyFont="1" applyFill="1" applyBorder="1" applyAlignment="1" applyProtection="1">
      <alignment horizontal="justify" wrapText="1"/>
    </xf>
    <xf numFmtId="0" fontId="4" fillId="0" borderId="10" xfId="6" applyFont="1" applyFill="1" applyBorder="1" applyAlignment="1">
      <alignment horizontal="center"/>
    </xf>
    <xf numFmtId="0" fontId="12" fillId="0" borderId="2" xfId="1" applyFont="1" applyFill="1" applyBorder="1" applyAlignment="1" applyProtection="1">
      <alignment horizontal="justify"/>
    </xf>
    <xf numFmtId="0" fontId="12" fillId="0" borderId="4" xfId="6" applyFont="1" applyFill="1" applyBorder="1" applyAlignment="1" applyProtection="1">
      <alignment horizontal="justify" wrapText="1"/>
    </xf>
    <xf numFmtId="1" fontId="7" fillId="0" borderId="11" xfId="3" applyNumberFormat="1" applyFont="1" applyFill="1" applyBorder="1" applyAlignment="1" applyProtection="1">
      <alignment horizontal="right" wrapText="1"/>
    </xf>
    <xf numFmtId="164" fontId="2" fillId="0" borderId="2" xfId="3" applyNumberFormat="1" applyFont="1" applyFill="1" applyBorder="1" applyAlignment="1" applyProtection="1">
      <alignment horizontal="right" wrapText="1"/>
    </xf>
    <xf numFmtId="1" fontId="2" fillId="0" borderId="2" xfId="3" applyNumberFormat="1" applyFont="1" applyFill="1" applyBorder="1" applyAlignment="1" applyProtection="1">
      <alignment horizontal="right" wrapText="1"/>
    </xf>
    <xf numFmtId="0" fontId="12" fillId="0" borderId="4" xfId="6" applyNumberFormat="1" applyFont="1" applyFill="1" applyBorder="1" applyAlignment="1" applyProtection="1">
      <alignment horizontal="justify" wrapText="1"/>
    </xf>
    <xf numFmtId="1" fontId="7" fillId="0" borderId="2" xfId="3" applyNumberFormat="1" applyFont="1" applyFill="1" applyBorder="1" applyAlignment="1" applyProtection="1">
      <alignment horizontal="right" wrapText="1"/>
    </xf>
    <xf numFmtId="0" fontId="14" fillId="8" borderId="4" xfId="4" applyNumberFormat="1" applyFont="1" applyFill="1" applyBorder="1" applyAlignment="1">
      <alignment horizontal="justify" wrapText="1"/>
    </xf>
    <xf numFmtId="1" fontId="14" fillId="8" borderId="4" xfId="4" applyNumberFormat="1" applyFont="1" applyFill="1" applyBorder="1" applyAlignment="1">
      <alignment horizontal="center" wrapText="1"/>
    </xf>
    <xf numFmtId="0" fontId="14" fillId="8" borderId="4" xfId="4" applyNumberFormat="1" applyFont="1" applyFill="1" applyBorder="1" applyAlignment="1">
      <alignment horizontal="center" wrapText="1"/>
    </xf>
    <xf numFmtId="1" fontId="14" fillId="8" borderId="4" xfId="4" applyNumberFormat="1" applyFont="1" applyFill="1" applyBorder="1" applyAlignment="1">
      <alignment horizontal="right" wrapText="1"/>
    </xf>
    <xf numFmtId="2" fontId="14" fillId="8" borderId="4" xfId="4" applyNumberFormat="1" applyFont="1" applyFill="1" applyBorder="1" applyAlignment="1">
      <alignment horizontal="right"/>
    </xf>
    <xf numFmtId="0" fontId="12" fillId="0" borderId="3" xfId="6" applyFont="1" applyFill="1" applyBorder="1" applyAlignment="1" applyProtection="1">
      <alignment horizontal="justify" wrapText="1"/>
    </xf>
    <xf numFmtId="0" fontId="12" fillId="0" borderId="12" xfId="6" applyFont="1" applyFill="1" applyBorder="1" applyAlignment="1" applyProtection="1">
      <alignment horizontal="justify" wrapText="1"/>
    </xf>
    <xf numFmtId="2" fontId="2" fillId="5" borderId="7" xfId="1" applyNumberFormat="1" applyFont="1" applyFill="1" applyBorder="1" applyAlignment="1" applyProtection="1">
      <alignment horizontal="right"/>
    </xf>
    <xf numFmtId="2" fontId="4" fillId="0" borderId="10" xfId="6" applyNumberFormat="1" applyFont="1" applyFill="1" applyBorder="1" applyAlignment="1">
      <alignment horizontal="center"/>
    </xf>
    <xf numFmtId="2" fontId="3" fillId="5" borderId="1" xfId="1" applyNumberFormat="1" applyFont="1" applyFill="1" applyBorder="1" applyAlignment="1" applyProtection="1">
      <alignment horizontal="right"/>
    </xf>
    <xf numFmtId="0" fontId="10" fillId="8" borderId="4" xfId="4" applyNumberFormat="1" applyFont="1" applyFill="1" applyBorder="1" applyAlignment="1">
      <alignment horizontal="justify" wrapText="1"/>
    </xf>
    <xf numFmtId="0" fontId="4" fillId="0" borderId="1" xfId="6" applyFont="1" applyFill="1" applyBorder="1" applyAlignment="1" applyProtection="1">
      <alignment horizontal="justify" wrapText="1"/>
    </xf>
    <xf numFmtId="2" fontId="4" fillId="0" borderId="13" xfId="6" applyNumberFormat="1" applyFont="1" applyFill="1" applyBorder="1" applyAlignment="1">
      <alignment horizontal="center"/>
    </xf>
    <xf numFmtId="0" fontId="9" fillId="7" borderId="2" xfId="0" applyFont="1" applyFill="1" applyBorder="1" applyAlignment="1">
      <alignment horizontal="justify" wrapText="1"/>
    </xf>
    <xf numFmtId="2" fontId="2" fillId="0" borderId="2" xfId="3" applyNumberFormat="1" applyFont="1" applyFill="1" applyBorder="1" applyAlignment="1" applyProtection="1">
      <alignment horizontal="right" wrapText="1"/>
    </xf>
    <xf numFmtId="2" fontId="4" fillId="0" borderId="4" xfId="6" applyNumberFormat="1" applyFont="1" applyFill="1" applyBorder="1" applyAlignment="1">
      <alignment horizontal="center"/>
    </xf>
    <xf numFmtId="0" fontId="9" fillId="7" borderId="4" xfId="0" applyFont="1" applyFill="1" applyBorder="1" applyAlignment="1">
      <alignment horizontal="justify" wrapText="1"/>
    </xf>
    <xf numFmtId="1" fontId="7" fillId="0" borderId="4" xfId="3" applyNumberFormat="1" applyFont="1" applyFill="1" applyBorder="1" applyAlignment="1" applyProtection="1">
      <alignment horizontal="right" wrapText="1"/>
    </xf>
    <xf numFmtId="164" fontId="2" fillId="0" borderId="4" xfId="3" applyNumberFormat="1" applyFont="1" applyFill="1" applyBorder="1" applyAlignment="1" applyProtection="1">
      <alignment horizontal="right" wrapText="1"/>
    </xf>
    <xf numFmtId="1" fontId="2" fillId="0" borderId="4" xfId="3" applyNumberFormat="1" applyFont="1" applyFill="1" applyBorder="1" applyAlignment="1" applyProtection="1">
      <alignment horizontal="right" wrapText="1"/>
    </xf>
    <xf numFmtId="2" fontId="2" fillId="0" borderId="4" xfId="3" applyNumberFormat="1" applyFont="1" applyFill="1" applyBorder="1" applyAlignment="1" applyProtection="1">
      <alignment horizontal="right" wrapText="1"/>
    </xf>
    <xf numFmtId="1" fontId="9" fillId="7" borderId="4" xfId="0" applyNumberFormat="1" applyFont="1" applyFill="1" applyBorder="1" applyAlignment="1" applyProtection="1">
      <alignment horizontal="right" wrapText="1"/>
    </xf>
    <xf numFmtId="0" fontId="9" fillId="7" borderId="4" xfId="0" applyFont="1" applyFill="1" applyBorder="1" applyAlignment="1" applyProtection="1">
      <alignment horizontal="right" wrapText="1"/>
    </xf>
    <xf numFmtId="1" fontId="9" fillId="7" borderId="4" xfId="0" applyNumberFormat="1" applyFont="1" applyFill="1" applyBorder="1" applyAlignment="1" applyProtection="1">
      <alignment horizontal="right" wrapText="1"/>
      <protection locked="0"/>
    </xf>
    <xf numFmtId="2" fontId="9" fillId="7" borderId="4" xfId="0" applyNumberFormat="1" applyFont="1" applyFill="1" applyBorder="1" applyAlignment="1">
      <alignment horizontal="right" wrapText="1"/>
    </xf>
    <xf numFmtId="0" fontId="9" fillId="7" borderId="14" xfId="0" applyFont="1" applyFill="1" applyBorder="1" applyAlignment="1">
      <alignment horizontal="justify" wrapText="1"/>
    </xf>
    <xf numFmtId="0" fontId="16" fillId="0" borderId="17" xfId="0" applyFont="1" applyBorder="1" applyAlignment="1">
      <alignment horizontal="center" vertical="top" wrapText="1"/>
    </xf>
    <xf numFmtId="0" fontId="16" fillId="0" borderId="4" xfId="0" applyFont="1" applyBorder="1" applyAlignment="1">
      <alignment horizontal="center" vertical="top" wrapText="1"/>
    </xf>
    <xf numFmtId="0" fontId="16" fillId="0" borderId="4" xfId="0" applyFont="1" applyBorder="1" applyAlignment="1">
      <alignment horizontal="left" vertical="top" wrapText="1"/>
    </xf>
    <xf numFmtId="0" fontId="17" fillId="0" borderId="4" xfId="0" applyFont="1" applyBorder="1" applyAlignment="1">
      <alignment horizontal="center" vertical="top" wrapText="1"/>
    </xf>
    <xf numFmtId="0" fontId="17" fillId="0" borderId="4" xfId="0" applyFont="1" applyBorder="1" applyAlignment="1">
      <alignment horizontal="right" vertical="top" wrapText="1"/>
    </xf>
    <xf numFmtId="0" fontId="17" fillId="0" borderId="4" xfId="0" applyFont="1" applyBorder="1" applyAlignment="1">
      <alignment horizontal="justify" vertical="top" wrapText="1"/>
    </xf>
    <xf numFmtId="1" fontId="17" fillId="0" borderId="4" xfId="0" applyNumberFormat="1" applyFont="1" applyBorder="1" applyAlignment="1">
      <alignment horizontal="center" vertical="top" wrapText="1"/>
    </xf>
    <xf numFmtId="2" fontId="17" fillId="0" borderId="4" xfId="0" applyNumberFormat="1" applyFont="1" applyBorder="1" applyAlignment="1">
      <alignment horizontal="center" vertical="top" wrapText="1"/>
    </xf>
    <xf numFmtId="2" fontId="17" fillId="0" borderId="4" xfId="0" applyNumberFormat="1" applyFont="1" applyBorder="1" applyAlignment="1">
      <alignment horizontal="right" vertical="top" wrapText="1"/>
    </xf>
    <xf numFmtId="0" fontId="16" fillId="0" borderId="14" xfId="0" applyFont="1" applyBorder="1" applyAlignment="1">
      <alignment horizontal="center" vertical="top" wrapText="1"/>
    </xf>
    <xf numFmtId="0" fontId="16" fillId="0" borderId="8" xfId="0" applyFont="1" applyBorder="1" applyAlignment="1">
      <alignment horizontal="justify" vertical="top" wrapText="1"/>
    </xf>
    <xf numFmtId="0" fontId="17" fillId="0" borderId="16" xfId="0" applyFont="1" applyBorder="1" applyAlignment="1">
      <alignment horizontal="center" vertical="top" wrapText="1"/>
    </xf>
    <xf numFmtId="2" fontId="17" fillId="0" borderId="14" xfId="0" applyNumberFormat="1" applyFont="1" applyBorder="1" applyAlignment="1">
      <alignment horizontal="center" vertical="top" wrapText="1"/>
    </xf>
    <xf numFmtId="2" fontId="16" fillId="0" borderId="8" xfId="0" applyNumberFormat="1" applyFont="1" applyBorder="1" applyAlignment="1">
      <alignment horizontal="right" vertical="top" wrapText="1"/>
    </xf>
    <xf numFmtId="0" fontId="18" fillId="0" borderId="17" xfId="0" applyFont="1" applyBorder="1" applyAlignment="1">
      <alignment horizontal="justify" vertical="top" wrapText="1"/>
    </xf>
    <xf numFmtId="2" fontId="17" fillId="0" borderId="17" xfId="0" applyNumberFormat="1" applyFont="1" applyBorder="1" applyAlignment="1">
      <alignment horizontal="right" vertical="top" wrapText="1"/>
    </xf>
    <xf numFmtId="0" fontId="17" fillId="0" borderId="18" xfId="0" applyFont="1" applyBorder="1" applyAlignment="1">
      <alignment horizontal="justify" vertical="top" wrapText="1"/>
    </xf>
    <xf numFmtId="2" fontId="17" fillId="0" borderId="18" xfId="0" applyNumberFormat="1" applyFont="1" applyBorder="1" applyAlignment="1">
      <alignment horizontal="right" vertical="top" wrapText="1"/>
    </xf>
    <xf numFmtId="0" fontId="17" fillId="0" borderId="14" xfId="0" applyFont="1" applyBorder="1" applyAlignment="1">
      <alignment horizontal="center" vertical="top" wrapText="1"/>
    </xf>
    <xf numFmtId="0" fontId="18" fillId="8" borderId="17" xfId="0" applyFont="1" applyFill="1" applyBorder="1" applyAlignment="1">
      <alignment horizontal="justify" vertical="top" wrapText="1"/>
    </xf>
    <xf numFmtId="0" fontId="17" fillId="8" borderId="4" xfId="0" applyFont="1" applyFill="1" applyBorder="1" applyAlignment="1">
      <alignment horizontal="justify" vertical="top" wrapText="1"/>
    </xf>
    <xf numFmtId="0" fontId="19" fillId="0" borderId="4" xfId="0" applyFont="1" applyBorder="1" applyAlignment="1">
      <alignment horizontal="justify" vertical="top" wrapText="1"/>
    </xf>
    <xf numFmtId="0" fontId="17" fillId="8" borderId="18" xfId="0" applyFont="1" applyFill="1" applyBorder="1" applyAlignment="1">
      <alignment horizontal="justify" vertical="top" wrapText="1"/>
    </xf>
    <xf numFmtId="0" fontId="16" fillId="8" borderId="8" xfId="0" applyFont="1" applyFill="1" applyBorder="1" applyAlignment="1">
      <alignment horizontal="justify" vertical="top" wrapText="1"/>
    </xf>
    <xf numFmtId="0" fontId="10" fillId="0" borderId="4" xfId="0" applyFont="1" applyBorder="1" applyAlignment="1">
      <alignment horizontal="center" vertical="top" wrapText="1"/>
    </xf>
    <xf numFmtId="0" fontId="19" fillId="0" borderId="4" xfId="0" applyFont="1" applyBorder="1" applyAlignment="1">
      <alignment horizontal="center" vertical="top" wrapText="1"/>
    </xf>
    <xf numFmtId="2" fontId="19" fillId="0" borderId="4" xfId="0" applyNumberFormat="1" applyFont="1" applyBorder="1" applyAlignment="1">
      <alignment horizontal="center"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justify" vertical="top" wrapText="1"/>
    </xf>
    <xf numFmtId="2" fontId="17" fillId="0" borderId="4" xfId="0" applyNumberFormat="1" applyFont="1" applyFill="1" applyBorder="1" applyAlignment="1">
      <alignment horizontal="center" vertical="top" shrinkToFit="1"/>
    </xf>
    <xf numFmtId="2" fontId="17" fillId="0" borderId="4" xfId="0" applyNumberFormat="1" applyFont="1" applyFill="1" applyBorder="1" applyAlignment="1">
      <alignment horizontal="right" vertical="top" wrapText="1"/>
    </xf>
    <xf numFmtId="0" fontId="16" fillId="0" borderId="4" xfId="0" applyFont="1" applyBorder="1" applyAlignment="1">
      <alignment horizontal="justify" vertical="top" wrapText="1"/>
    </xf>
    <xf numFmtId="2" fontId="20" fillId="8" borderId="4" xfId="0" applyNumberFormat="1" applyFont="1" applyFill="1" applyBorder="1" applyAlignment="1">
      <alignment horizontal="center" vertical="top" shrinkToFit="1"/>
    </xf>
    <xf numFmtId="2" fontId="21" fillId="8" borderId="4" xfId="0" applyNumberFormat="1" applyFont="1" applyFill="1" applyBorder="1" applyAlignment="1">
      <alignment horizontal="center" vertical="top" shrinkToFit="1"/>
    </xf>
    <xf numFmtId="2" fontId="17" fillId="0" borderId="4" xfId="0" applyNumberFormat="1" applyFont="1" applyFill="1" applyBorder="1" applyAlignment="1">
      <alignment horizontal="center" vertical="top" wrapText="1"/>
    </xf>
    <xf numFmtId="0" fontId="17" fillId="0" borderId="4" xfId="0" applyNumberFormat="1" applyFont="1" applyFill="1" applyBorder="1" applyAlignment="1">
      <alignment horizontal="justify" vertical="top" wrapText="1"/>
    </xf>
    <xf numFmtId="0" fontId="17" fillId="0" borderId="18" xfId="0" applyNumberFormat="1" applyFont="1" applyFill="1" applyBorder="1" applyAlignment="1">
      <alignment horizontal="justify" vertical="top" wrapText="1"/>
    </xf>
    <xf numFmtId="2" fontId="17" fillId="0" borderId="18" xfId="0" applyNumberFormat="1" applyFont="1" applyFill="1" applyBorder="1" applyAlignment="1">
      <alignment horizontal="right" vertical="top" wrapText="1"/>
    </xf>
    <xf numFmtId="0" fontId="16" fillId="0" borderId="17" xfId="0" applyFont="1" applyBorder="1" applyAlignment="1">
      <alignment horizontal="justify" vertical="top" wrapText="1"/>
    </xf>
    <xf numFmtId="0" fontId="17" fillId="0" borderId="18" xfId="0" applyFont="1" applyFill="1" applyBorder="1" applyAlignment="1">
      <alignment horizontal="justify" vertical="top" wrapText="1"/>
    </xf>
    <xf numFmtId="2" fontId="22" fillId="0" borderId="14" xfId="0" applyNumberFormat="1" applyFont="1" applyFill="1" applyBorder="1" applyAlignment="1">
      <alignment horizontal="center" vertical="top" shrinkToFit="1"/>
    </xf>
    <xf numFmtId="0" fontId="23" fillId="0" borderId="4" xfId="7" applyFont="1" applyBorder="1" applyAlignment="1">
      <alignment horizontal="justify" vertical="top" wrapText="1"/>
    </xf>
    <xf numFmtId="0" fontId="24" fillId="0" borderId="4" xfId="7" applyFont="1" applyBorder="1" applyAlignment="1">
      <alignment horizontal="center" vertical="top" wrapText="1"/>
    </xf>
    <xf numFmtId="0" fontId="25" fillId="0" borderId="20" xfId="7" applyFont="1" applyFill="1" applyBorder="1" applyAlignment="1">
      <alignment horizontal="center" vertical="top" wrapText="1"/>
    </xf>
    <xf numFmtId="0" fontId="23" fillId="0" borderId="4" xfId="7" applyFont="1" applyFill="1" applyBorder="1" applyAlignment="1">
      <alignment horizontal="justify" vertical="top" wrapText="1"/>
    </xf>
    <xf numFmtId="0" fontId="25" fillId="0" borderId="16" xfId="7" applyFont="1" applyFill="1" applyBorder="1" applyAlignment="1">
      <alignment horizontal="center" vertical="top" wrapText="1"/>
    </xf>
    <xf numFmtId="0" fontId="24" fillId="0" borderId="4" xfId="7" applyFont="1" applyFill="1" applyBorder="1" applyAlignment="1">
      <alignment horizontal="justify" vertical="top" wrapText="1"/>
    </xf>
    <xf numFmtId="0" fontId="17" fillId="0" borderId="4" xfId="0" applyFont="1" applyBorder="1" applyAlignment="1">
      <alignment horizontal="center" vertical="top"/>
    </xf>
    <xf numFmtId="0" fontId="17" fillId="0" borderId="4" xfId="0" applyFont="1" applyBorder="1" applyAlignment="1">
      <alignment vertical="top"/>
    </xf>
    <xf numFmtId="2" fontId="17" fillId="0" borderId="4" xfId="0" applyNumberFormat="1" applyFont="1" applyBorder="1" applyAlignment="1">
      <alignment horizontal="center" vertical="top"/>
    </xf>
    <xf numFmtId="0" fontId="26" fillId="0" borderId="4" xfId="0" applyFont="1" applyBorder="1" applyAlignment="1">
      <alignment vertical="top" wrapText="1"/>
    </xf>
    <xf numFmtId="2" fontId="17" fillId="0" borderId="4" xfId="0" applyNumberFormat="1" applyFont="1" applyBorder="1" applyAlignment="1">
      <alignment vertical="top"/>
    </xf>
    <xf numFmtId="165" fontId="17" fillId="0" borderId="4" xfId="0" applyNumberFormat="1" applyFont="1" applyBorder="1" applyAlignment="1">
      <alignment horizontal="center" vertical="top" wrapText="1"/>
    </xf>
    <xf numFmtId="2" fontId="17" fillId="0" borderId="4" xfId="0" applyNumberFormat="1" applyFont="1" applyBorder="1" applyAlignment="1">
      <alignment horizontal="left" vertical="top" wrapText="1"/>
    </xf>
    <xf numFmtId="0" fontId="17" fillId="0" borderId="4" xfId="0" applyFont="1" applyBorder="1" applyAlignment="1">
      <alignment horizontal="left" vertical="top" wrapText="1"/>
    </xf>
    <xf numFmtId="2" fontId="27" fillId="0" borderId="4" xfId="0" applyNumberFormat="1" applyFont="1" applyFill="1" applyBorder="1" applyAlignment="1">
      <alignment horizontal="center" vertical="top" shrinkToFit="1"/>
    </xf>
    <xf numFmtId="0" fontId="28" fillId="0" borderId="4" xfId="0" applyFont="1" applyFill="1" applyBorder="1" applyAlignment="1">
      <alignment horizontal="center" vertical="top" wrapText="1"/>
    </xf>
    <xf numFmtId="2" fontId="10" fillId="0" borderId="4" xfId="0" applyNumberFormat="1" applyFont="1" applyBorder="1" applyAlignment="1">
      <alignment horizontal="center" vertical="top" wrapText="1"/>
    </xf>
    <xf numFmtId="0" fontId="10" fillId="0" borderId="0" xfId="0" applyFont="1" applyAlignment="1">
      <alignment horizontal="center" vertical="top" wrapText="1"/>
    </xf>
    <xf numFmtId="0" fontId="0" fillId="0" borderId="4" xfId="0" applyFill="1" applyBorder="1" applyAlignment="1">
      <alignment horizontal="left" vertical="top" wrapText="1"/>
    </xf>
    <xf numFmtId="1" fontId="29" fillId="0" borderId="4" xfId="0" applyNumberFormat="1" applyFont="1" applyFill="1" applyBorder="1" applyAlignment="1">
      <alignment horizontal="center" vertical="top" shrinkToFit="1"/>
    </xf>
    <xf numFmtId="0" fontId="10" fillId="0" borderId="4" xfId="0" applyFont="1" applyFill="1" applyBorder="1" applyAlignment="1">
      <alignment horizontal="center" vertical="top" wrapText="1"/>
    </xf>
    <xf numFmtId="0" fontId="16" fillId="0" borderId="4" xfId="0" applyFont="1" applyFill="1" applyBorder="1" applyAlignment="1">
      <alignment horizontal="justify" vertical="top" wrapText="1"/>
    </xf>
    <xf numFmtId="165" fontId="19" fillId="0" borderId="4" xfId="0" applyNumberFormat="1" applyFont="1" applyBorder="1" applyAlignment="1">
      <alignment horizontal="center" vertical="top" wrapText="1"/>
    </xf>
    <xf numFmtId="0" fontId="19" fillId="0" borderId="4" xfId="0" applyFont="1" applyFill="1" applyBorder="1" applyAlignment="1">
      <alignment horizontal="center" vertical="top" wrapText="1"/>
    </xf>
    <xf numFmtId="165" fontId="17" fillId="0" borderId="4" xfId="0" applyNumberFormat="1" applyFont="1" applyFill="1" applyBorder="1" applyAlignment="1">
      <alignment horizontal="center" vertical="top" wrapText="1"/>
    </xf>
    <xf numFmtId="0" fontId="17" fillId="0" borderId="4" xfId="7" applyFont="1" applyFill="1" applyBorder="1" applyAlignment="1">
      <alignment horizontal="justify" vertical="top" wrapText="1"/>
    </xf>
    <xf numFmtId="0" fontId="17" fillId="0" borderId="4" xfId="7" applyFont="1" applyFill="1" applyBorder="1" applyAlignment="1">
      <alignment horizontal="center" vertical="top" wrapText="1"/>
    </xf>
    <xf numFmtId="0" fontId="10" fillId="0" borderId="14" xfId="7" applyFont="1" applyFill="1" applyBorder="1" applyAlignment="1">
      <alignment horizontal="center" vertical="top" wrapText="1"/>
    </xf>
    <xf numFmtId="2" fontId="17" fillId="0" borderId="4" xfId="7" applyNumberFormat="1" applyFont="1" applyFill="1" applyBorder="1" applyAlignment="1">
      <alignment horizontal="center" vertical="top" wrapText="1"/>
    </xf>
    <xf numFmtId="0" fontId="10" fillId="0" borderId="4" xfId="7" applyFont="1" applyFill="1" applyBorder="1" applyAlignment="1">
      <alignment horizontal="center" vertical="top" wrapText="1"/>
    </xf>
    <xf numFmtId="2" fontId="25" fillId="0" borderId="4" xfId="7" applyNumberFormat="1" applyFont="1" applyFill="1" applyBorder="1" applyAlignment="1">
      <alignment horizontal="center" vertical="top"/>
    </xf>
    <xf numFmtId="1" fontId="17" fillId="0" borderId="4" xfId="7" applyNumberFormat="1" applyFont="1" applyFill="1" applyBorder="1" applyAlignment="1">
      <alignment horizontal="center" vertical="top"/>
    </xf>
    <xf numFmtId="0" fontId="30" fillId="0" borderId="4" xfId="0" applyFont="1" applyBorder="1" applyAlignment="1">
      <alignment horizontal="center" vertical="top" wrapText="1"/>
    </xf>
    <xf numFmtId="0" fontId="17" fillId="0" borderId="4" xfId="0" applyFont="1" applyFill="1" applyBorder="1" applyAlignment="1">
      <alignment horizontal="center" vertical="top"/>
    </xf>
    <xf numFmtId="2" fontId="17" fillId="0" borderId="18" xfId="0" applyNumberFormat="1" applyFont="1" applyBorder="1" applyAlignment="1">
      <alignment horizontal="center" vertical="top" wrapText="1"/>
    </xf>
    <xf numFmtId="0" fontId="17" fillId="0" borderId="18" xfId="0" applyFont="1" applyBorder="1" applyAlignment="1">
      <alignment horizontal="center" vertical="top" wrapText="1"/>
    </xf>
    <xf numFmtId="0" fontId="16" fillId="0" borderId="21" xfId="0" applyFont="1" applyBorder="1" applyAlignment="1">
      <alignment horizontal="justify" vertical="top" wrapText="1"/>
    </xf>
    <xf numFmtId="2" fontId="16" fillId="0" borderId="20" xfId="0" applyNumberFormat="1" applyFont="1" applyBorder="1" applyAlignment="1">
      <alignment horizontal="right" vertical="top" wrapText="1"/>
    </xf>
    <xf numFmtId="2" fontId="16" fillId="0" borderId="4" xfId="0" applyNumberFormat="1" applyFont="1" applyBorder="1" applyAlignment="1">
      <alignment horizontal="center" vertical="top" wrapText="1"/>
    </xf>
    <xf numFmtId="0" fontId="18" fillId="0" borderId="4" xfId="0" applyFont="1" applyBorder="1" applyAlignment="1">
      <alignment horizontal="left" vertical="top" wrapText="1"/>
    </xf>
    <xf numFmtId="0" fontId="16" fillId="0" borderId="18" xfId="0" applyFont="1" applyBorder="1" applyAlignment="1">
      <alignment horizontal="center" vertical="top" wrapText="1"/>
    </xf>
    <xf numFmtId="0" fontId="17" fillId="0" borderId="22" xfId="5" applyFont="1" applyBorder="1" applyAlignment="1">
      <alignment horizontal="justify" vertical="top" wrapText="1"/>
    </xf>
    <xf numFmtId="0" fontId="17" fillId="0" borderId="17" xfId="5" applyNumberFormat="1" applyFont="1" applyBorder="1" applyAlignment="1">
      <alignment horizontal="justify" vertical="top" wrapText="1"/>
    </xf>
    <xf numFmtId="0" fontId="17" fillId="0" borderId="4" xfId="5" applyFont="1" applyBorder="1" applyAlignment="1">
      <alignment horizontal="justify" vertical="top" wrapText="1"/>
    </xf>
    <xf numFmtId="0" fontId="10" fillId="0" borderId="17" xfId="0" applyFont="1" applyBorder="1" applyAlignment="1">
      <alignment horizontal="justify" vertical="top"/>
    </xf>
    <xf numFmtId="0" fontId="10" fillId="0" borderId="17" xfId="0" applyFont="1" applyBorder="1" applyAlignment="1">
      <alignment horizontal="justify" vertical="top" wrapText="1"/>
    </xf>
    <xf numFmtId="0" fontId="10" fillId="0" borderId="17" xfId="0" applyFont="1" applyBorder="1" applyAlignment="1">
      <alignment horizontal="center" vertical="top"/>
    </xf>
    <xf numFmtId="2" fontId="10" fillId="0" borderId="17" xfId="0" applyNumberFormat="1" applyFont="1" applyBorder="1" applyAlignment="1">
      <alignment horizontal="justify" vertical="top"/>
    </xf>
    <xf numFmtId="2" fontId="10" fillId="0" borderId="17" xfId="0" applyNumberFormat="1" applyFont="1" applyBorder="1" applyAlignment="1">
      <alignment horizontal="right" vertical="top"/>
    </xf>
    <xf numFmtId="0" fontId="10" fillId="0" borderId="4" xfId="0" applyNumberFormat="1" applyFont="1" applyBorder="1" applyAlignment="1">
      <alignment horizontal="justify" vertical="top" wrapText="1"/>
    </xf>
    <xf numFmtId="2" fontId="10" fillId="0" borderId="4" xfId="0" applyNumberFormat="1" applyFont="1" applyBorder="1" applyAlignment="1">
      <alignment horizontal="justify" vertical="top" wrapText="1"/>
    </xf>
    <xf numFmtId="2" fontId="10" fillId="0" borderId="17" xfId="0" applyNumberFormat="1" applyFont="1" applyBorder="1" applyAlignment="1">
      <alignment horizontal="justify" vertical="top" wrapText="1"/>
    </xf>
    <xf numFmtId="2" fontId="10" fillId="0" borderId="17" xfId="0" applyNumberFormat="1" applyFont="1" applyBorder="1" applyAlignment="1">
      <alignment horizontal="right" vertical="top" wrapText="1"/>
    </xf>
    <xf numFmtId="0" fontId="10" fillId="0" borderId="4" xfId="0" applyNumberFormat="1" applyFont="1" applyBorder="1" applyAlignment="1">
      <alignment horizontal="justify" vertical="top"/>
    </xf>
    <xf numFmtId="0" fontId="10" fillId="0" borderId="4" xfId="0" applyFont="1" applyBorder="1" applyAlignment="1">
      <alignment horizontal="center" wrapText="1"/>
    </xf>
    <xf numFmtId="0" fontId="10" fillId="0" borderId="4" xfId="0" applyFont="1" applyBorder="1" applyAlignment="1">
      <alignment horizontal="right" wrapText="1"/>
    </xf>
    <xf numFmtId="0" fontId="17" fillId="0" borderId="4" xfId="0" applyFont="1" applyBorder="1" applyAlignment="1">
      <alignment horizontal="center" wrapText="1"/>
    </xf>
    <xf numFmtId="0" fontId="17" fillId="0" borderId="4" xfId="0" applyFont="1" applyBorder="1" applyAlignment="1">
      <alignment horizontal="left" wrapText="1"/>
    </xf>
    <xf numFmtId="2" fontId="17" fillId="0" borderId="4" xfId="0" applyNumberFormat="1" applyFont="1" applyBorder="1" applyAlignment="1">
      <alignment horizontal="center" wrapText="1"/>
    </xf>
    <xf numFmtId="2" fontId="17" fillId="0" borderId="4" xfId="0" applyNumberFormat="1" applyFont="1" applyBorder="1" applyAlignment="1">
      <alignment horizontal="right" wrapText="1"/>
    </xf>
    <xf numFmtId="0" fontId="0" fillId="0" borderId="4" xfId="0" applyBorder="1" applyAlignment="1">
      <alignment horizontal="center"/>
    </xf>
    <xf numFmtId="0" fontId="10" fillId="0" borderId="4" xfId="0" applyFont="1" applyBorder="1" applyAlignment="1"/>
    <xf numFmtId="0" fontId="10" fillId="0" borderId="4" xfId="0" applyFont="1" applyBorder="1" applyAlignment="1">
      <alignment horizontal="center"/>
    </xf>
    <xf numFmtId="2" fontId="10" fillId="0" borderId="4" xfId="0" applyNumberFormat="1" applyFont="1" applyBorder="1" applyAlignment="1">
      <alignment horizontal="center"/>
    </xf>
    <xf numFmtId="0" fontId="17" fillId="0" borderId="18" xfId="0" applyFont="1" applyBorder="1" applyAlignment="1">
      <alignment horizontal="left" vertical="top" wrapText="1"/>
    </xf>
    <xf numFmtId="0" fontId="17" fillId="0" borderId="23" xfId="0" applyFont="1" applyBorder="1" applyAlignment="1">
      <alignment horizontal="center" vertical="top" wrapText="1"/>
    </xf>
    <xf numFmtId="0" fontId="16" fillId="0" borderId="24" xfId="0" applyFont="1" applyBorder="1" applyAlignment="1">
      <alignment horizontal="left" vertical="top" wrapText="1"/>
    </xf>
    <xf numFmtId="0" fontId="17" fillId="0" borderId="25" xfId="0" applyFont="1" applyBorder="1" applyAlignment="1">
      <alignment horizontal="center" vertical="top" wrapText="1"/>
    </xf>
    <xf numFmtId="2" fontId="16" fillId="0" borderId="24" xfId="0" applyNumberFormat="1" applyFont="1" applyBorder="1" applyAlignment="1">
      <alignment horizontal="right" vertical="top" wrapText="1"/>
    </xf>
    <xf numFmtId="0" fontId="17" fillId="0" borderId="0" xfId="0" applyFont="1" applyBorder="1" applyAlignment="1">
      <alignment horizontal="center" vertical="top" wrapText="1"/>
    </xf>
    <xf numFmtId="2" fontId="16" fillId="0" borderId="4" xfId="0" applyNumberFormat="1" applyFont="1" applyBorder="1" applyAlignment="1">
      <alignment horizontal="right" vertical="top" wrapText="1"/>
    </xf>
    <xf numFmtId="0" fontId="16" fillId="0" borderId="0" xfId="0" applyFont="1" applyBorder="1" applyAlignment="1">
      <alignment horizontal="left" vertical="top" wrapText="1"/>
    </xf>
    <xf numFmtId="2" fontId="16" fillId="0" borderId="0" xfId="0" applyNumberFormat="1" applyFont="1" applyBorder="1" applyAlignment="1">
      <alignment horizontal="right" vertical="top" wrapText="1"/>
    </xf>
    <xf numFmtId="0" fontId="18" fillId="0" borderId="0" xfId="0" applyFont="1" applyBorder="1" applyAlignment="1">
      <alignment horizontal="left" vertical="top" wrapText="1"/>
    </xf>
    <xf numFmtId="2" fontId="10" fillId="0" borderId="4" xfId="0" applyNumberFormat="1" applyFont="1" applyBorder="1" applyAlignment="1">
      <alignment horizontal="right" vertical="top" wrapText="1"/>
    </xf>
    <xf numFmtId="0" fontId="36" fillId="13" borderId="20" xfId="5" applyFont="1" applyFill="1" applyBorder="1" applyAlignment="1" applyProtection="1">
      <alignment horizontal="left" vertical="top" wrapText="1"/>
    </xf>
    <xf numFmtId="0" fontId="36" fillId="13" borderId="4" xfId="5" applyFont="1" applyFill="1" applyBorder="1" applyAlignment="1" applyProtection="1">
      <alignment horizontal="center" vertical="top" wrapText="1"/>
    </xf>
    <xf numFmtId="0" fontId="35" fillId="13" borderId="4" xfId="9" applyFont="1" applyFill="1" applyBorder="1" applyAlignment="1" applyProtection="1">
      <alignment horizontal="left" vertical="top" wrapText="1"/>
    </xf>
    <xf numFmtId="0" fontId="38" fillId="13" borderId="4" xfId="9" applyFont="1" applyFill="1" applyBorder="1" applyAlignment="1" applyProtection="1">
      <alignment horizontal="left" vertical="top" wrapText="1"/>
    </xf>
    <xf numFmtId="0" fontId="35" fillId="13" borderId="28" xfId="9" applyFont="1" applyFill="1" applyBorder="1" applyAlignment="1" applyProtection="1">
      <alignment horizontal="left" vertical="top" wrapText="1"/>
    </xf>
    <xf numFmtId="0" fontId="40" fillId="0" borderId="0" xfId="0" applyFont="1" applyAlignment="1">
      <alignment vertical="top" wrapText="1"/>
    </xf>
    <xf numFmtId="168" fontId="35" fillId="11" borderId="4" xfId="10" applyNumberFormat="1" applyFont="1" applyFill="1" applyBorder="1" applyAlignment="1" applyProtection="1">
      <alignment horizontal="left" vertical="top" wrapText="1"/>
    </xf>
    <xf numFmtId="0" fontId="41" fillId="14" borderId="4" xfId="0" applyFont="1" applyFill="1" applyBorder="1" applyAlignment="1" applyProtection="1">
      <alignment horizontal="left" vertical="top" wrapText="1"/>
      <protection locked="0"/>
    </xf>
    <xf numFmtId="10" fontId="35" fillId="15" borderId="4" xfId="9" applyNumberFormat="1" applyFont="1" applyFill="1" applyBorder="1" applyAlignment="1" applyProtection="1">
      <alignment horizontal="left" vertical="top" wrapText="1"/>
      <protection locked="0"/>
    </xf>
    <xf numFmtId="164" fontId="42" fillId="11" borderId="28" xfId="9" applyNumberFormat="1" applyFont="1" applyFill="1" applyBorder="1" applyAlignment="1" applyProtection="1">
      <alignment horizontal="left" vertical="top" wrapText="1"/>
    </xf>
    <xf numFmtId="0" fontId="0" fillId="0" borderId="0" xfId="0" applyAlignment="1">
      <alignment vertical="top"/>
    </xf>
    <xf numFmtId="4" fontId="25" fillId="19" borderId="4" xfId="0" applyNumberFormat="1" applyFont="1" applyFill="1" applyBorder="1" applyAlignment="1">
      <alignment vertical="top"/>
    </xf>
    <xf numFmtId="164" fontId="33" fillId="11" borderId="28" xfId="9" applyNumberFormat="1" applyFont="1" applyFill="1" applyBorder="1" applyAlignment="1" applyProtection="1">
      <alignment horizontal="right" wrapText="1"/>
    </xf>
    <xf numFmtId="164" fontId="46" fillId="16" borderId="28" xfId="9" applyNumberFormat="1" applyFont="1" applyFill="1" applyBorder="1" applyAlignment="1" applyProtection="1">
      <alignment horizontal="right" wrapText="1"/>
    </xf>
    <xf numFmtId="0" fontId="47" fillId="17" borderId="27" xfId="9" applyFont="1" applyFill="1" applyBorder="1" applyAlignment="1" applyProtection="1"/>
    <xf numFmtId="0" fontId="34" fillId="11" borderId="4" xfId="8" applyNumberFormat="1" applyFont="1" applyFill="1" applyBorder="1" applyAlignment="1" applyProtection="1">
      <alignment horizontal="center" wrapText="1"/>
    </xf>
    <xf numFmtId="0" fontId="15" fillId="0" borderId="4" xfId="0" applyFont="1" applyBorder="1" applyAlignment="1">
      <alignment horizontal="center" vertical="top" wrapText="1"/>
    </xf>
    <xf numFmtId="0" fontId="15" fillId="0" borderId="14" xfId="0" applyFont="1" applyBorder="1" applyAlignment="1">
      <alignment horizontal="center" vertical="top" wrapText="1"/>
    </xf>
    <xf numFmtId="0" fontId="15" fillId="0" borderId="15" xfId="0" applyFont="1" applyBorder="1" applyAlignment="1">
      <alignment horizontal="center" vertical="top" wrapText="1"/>
    </xf>
    <xf numFmtId="0" fontId="15" fillId="0" borderId="16" xfId="0" applyFont="1" applyBorder="1" applyAlignment="1">
      <alignment horizontal="center" vertical="top" wrapText="1"/>
    </xf>
    <xf numFmtId="0" fontId="17" fillId="0" borderId="18" xfId="0" applyFont="1" applyBorder="1" applyAlignment="1">
      <alignment horizontal="center" vertical="top" wrapText="1"/>
    </xf>
    <xf numFmtId="0" fontId="17" fillId="0" borderId="19" xfId="0" applyFont="1" applyBorder="1" applyAlignment="1">
      <alignment horizontal="center" vertical="top" wrapText="1"/>
    </xf>
    <xf numFmtId="0" fontId="17" fillId="0" borderId="17" xfId="0" applyFont="1" applyBorder="1" applyAlignment="1">
      <alignment horizontal="center" vertical="top" wrapText="1"/>
    </xf>
    <xf numFmtId="2" fontId="23" fillId="0" borderId="18" xfId="7" applyNumberFormat="1" applyFont="1" applyFill="1" applyBorder="1" applyAlignment="1">
      <alignment horizontal="center" vertical="top" wrapText="1"/>
    </xf>
    <xf numFmtId="2" fontId="23" fillId="0" borderId="19" xfId="7" applyNumberFormat="1" applyFont="1" applyFill="1" applyBorder="1" applyAlignment="1">
      <alignment horizontal="center" vertical="top" wrapText="1"/>
    </xf>
    <xf numFmtId="2" fontId="23" fillId="0" borderId="17" xfId="7" applyNumberFormat="1" applyFont="1" applyFill="1" applyBorder="1" applyAlignment="1">
      <alignment horizontal="center" vertical="top" wrapText="1"/>
    </xf>
    <xf numFmtId="2" fontId="17" fillId="0" borderId="18" xfId="0" applyNumberFormat="1" applyFont="1" applyFill="1" applyBorder="1" applyAlignment="1">
      <alignment horizontal="center" vertical="top" wrapText="1"/>
    </xf>
    <xf numFmtId="2" fontId="17" fillId="0" borderId="19" xfId="0" applyNumberFormat="1" applyFont="1" applyFill="1" applyBorder="1" applyAlignment="1">
      <alignment horizontal="center" vertical="top" wrapText="1"/>
    </xf>
    <xf numFmtId="2" fontId="17" fillId="0" borderId="17" xfId="0" applyNumberFormat="1" applyFont="1" applyFill="1" applyBorder="1" applyAlignment="1">
      <alignment horizontal="center" vertical="top" wrapText="1"/>
    </xf>
    <xf numFmtId="164" fontId="2" fillId="9" borderId="5" xfId="3" applyNumberFormat="1" applyFont="1" applyFill="1" applyBorder="1" applyAlignment="1" applyProtection="1">
      <alignment horizontal="center" wrapText="1"/>
    </xf>
    <xf numFmtId="164" fontId="2" fillId="9" borderId="6" xfId="3" applyNumberFormat="1" applyFont="1" applyFill="1" applyBorder="1" applyAlignment="1" applyProtection="1">
      <alignment horizontal="center" wrapText="1"/>
    </xf>
    <xf numFmtId="0" fontId="2" fillId="2" borderId="1" xfId="1" applyFont="1" applyFill="1" applyBorder="1" applyAlignment="1" applyProtection="1">
      <alignment horizontal="center" wrapText="1"/>
    </xf>
    <xf numFmtId="0" fontId="3" fillId="2" borderId="1" xfId="1" applyFont="1" applyFill="1" applyBorder="1" applyAlignment="1" applyProtection="1">
      <alignment horizontal="center" wrapText="1"/>
    </xf>
    <xf numFmtId="0" fontId="4" fillId="0" borderId="1" xfId="2" applyFont="1" applyBorder="1" applyAlignment="1">
      <alignment horizontal="left" wrapText="1"/>
    </xf>
    <xf numFmtId="0" fontId="6" fillId="0" borderId="1" xfId="2" applyFont="1" applyBorder="1" applyAlignment="1">
      <alignment horizontal="left" wrapText="1"/>
    </xf>
    <xf numFmtId="0" fontId="5" fillId="3" borderId="1" xfId="2" applyFont="1" applyFill="1" applyBorder="1" applyAlignment="1" applyProtection="1">
      <alignment horizontal="center" wrapText="1"/>
    </xf>
    <xf numFmtId="0" fontId="35" fillId="13" borderId="14" xfId="9" applyFont="1" applyFill="1" applyBorder="1" applyAlignment="1" applyProtection="1">
      <alignment horizontal="center" wrapText="1"/>
    </xf>
    <xf numFmtId="0" fontId="35" fillId="13" borderId="15" xfId="9" applyFont="1" applyFill="1" applyBorder="1" applyAlignment="1" applyProtection="1">
      <alignment horizontal="center" wrapText="1"/>
    </xf>
    <xf numFmtId="0" fontId="35" fillId="13" borderId="16" xfId="9" applyFont="1" applyFill="1" applyBorder="1" applyAlignment="1" applyProtection="1">
      <alignment horizontal="center" wrapText="1"/>
    </xf>
    <xf numFmtId="0" fontId="35" fillId="11" borderId="26" xfId="9" applyFont="1" applyFill="1" applyBorder="1" applyAlignment="1" applyProtection="1">
      <alignment horizontal="center"/>
    </xf>
    <xf numFmtId="0" fontId="35" fillId="11" borderId="15" xfId="9" applyFont="1" applyFill="1" applyBorder="1" applyAlignment="1" applyProtection="1">
      <alignment horizontal="center"/>
    </xf>
    <xf numFmtId="0" fontId="44" fillId="11" borderId="31" xfId="9" applyFont="1" applyFill="1" applyBorder="1" applyAlignment="1" applyProtection="1">
      <alignment horizontal="center" wrapText="1"/>
    </xf>
    <xf numFmtId="0" fontId="44" fillId="11" borderId="32" xfId="9" applyFont="1" applyFill="1" applyBorder="1" applyAlignment="1" applyProtection="1">
      <alignment horizontal="center" wrapText="1"/>
    </xf>
    <xf numFmtId="0" fontId="0" fillId="0" borderId="33" xfId="0" applyBorder="1" applyAlignment="1">
      <alignment horizontal="center"/>
    </xf>
    <xf numFmtId="0" fontId="0" fillId="0" borderId="34" xfId="0" applyBorder="1" applyAlignment="1">
      <alignment horizontal="center"/>
    </xf>
    <xf numFmtId="0" fontId="33" fillId="11" borderId="26" xfId="8" applyNumberFormat="1" applyFont="1" applyFill="1" applyBorder="1" applyAlignment="1" applyProtection="1">
      <alignment horizontal="center" wrapText="1"/>
    </xf>
    <xf numFmtId="0" fontId="33" fillId="11" borderId="15" xfId="8" applyNumberFormat="1" applyFont="1" applyFill="1" applyBorder="1" applyAlignment="1" applyProtection="1">
      <alignment horizontal="center" wrapText="1"/>
    </xf>
    <xf numFmtId="0" fontId="33" fillId="11" borderId="27" xfId="8" applyNumberFormat="1" applyFont="1" applyFill="1" applyBorder="1" applyAlignment="1" applyProtection="1">
      <alignment horizontal="center" wrapText="1"/>
    </xf>
    <xf numFmtId="0" fontId="34" fillId="11" borderId="4" xfId="8" applyNumberFormat="1" applyFont="1" applyFill="1" applyBorder="1" applyAlignment="1" applyProtection="1">
      <alignment horizontal="center"/>
    </xf>
    <xf numFmtId="0" fontId="35" fillId="11" borderId="20" xfId="9" applyFont="1" applyFill="1" applyBorder="1" applyAlignment="1" applyProtection="1">
      <alignment horizontal="left" wrapText="1"/>
    </xf>
    <xf numFmtId="0" fontId="35" fillId="11" borderId="4" xfId="9" applyFont="1" applyFill="1" applyBorder="1" applyAlignment="1" applyProtection="1">
      <alignment horizontal="left" wrapText="1"/>
    </xf>
    <xf numFmtId="0" fontId="43" fillId="16" borderId="26" xfId="9" applyFont="1" applyFill="1" applyBorder="1" applyAlignment="1" applyProtection="1">
      <alignment horizontal="center" wrapText="1"/>
    </xf>
    <xf numFmtId="0" fontId="43" fillId="16" borderId="15" xfId="9" applyFont="1" applyFill="1" applyBorder="1" applyAlignment="1" applyProtection="1">
      <alignment horizontal="center" wrapText="1"/>
    </xf>
    <xf numFmtId="0" fontId="43" fillId="16" borderId="16" xfId="9" applyFont="1" applyFill="1" applyBorder="1" applyAlignment="1" applyProtection="1">
      <alignment horizontal="center" wrapText="1"/>
    </xf>
    <xf numFmtId="0" fontId="45" fillId="18" borderId="23" xfId="0" applyFont="1" applyFill="1" applyBorder="1" applyAlignment="1" applyProtection="1">
      <alignment horizontal="left" vertical="top" wrapText="1"/>
    </xf>
    <xf numFmtId="0" fontId="45" fillId="18" borderId="29" xfId="0" applyFont="1" applyFill="1" applyBorder="1" applyAlignment="1" applyProtection="1">
      <alignment horizontal="left" vertical="top" wrapText="1"/>
    </xf>
    <xf numFmtId="0" fontId="45" fillId="18" borderId="30" xfId="0" applyFont="1" applyFill="1" applyBorder="1" applyAlignment="1" applyProtection="1">
      <alignment horizontal="left" vertical="top" wrapText="1"/>
    </xf>
    <xf numFmtId="0" fontId="34" fillId="11" borderId="26" xfId="8" applyNumberFormat="1" applyFont="1" applyFill="1" applyBorder="1" applyAlignment="1" applyProtection="1">
      <alignment horizontal="center" wrapText="1"/>
    </xf>
    <xf numFmtId="0" fontId="34" fillId="11" borderId="15" xfId="8" applyNumberFormat="1" applyFont="1" applyFill="1" applyBorder="1" applyAlignment="1" applyProtection="1">
      <alignment horizontal="center" wrapText="1"/>
    </xf>
    <xf numFmtId="0" fontId="34" fillId="11" borderId="27" xfId="8" applyNumberFormat="1" applyFont="1" applyFill="1" applyBorder="1" applyAlignment="1" applyProtection="1">
      <alignment horizontal="center" wrapText="1"/>
    </xf>
    <xf numFmtId="0" fontId="37" fillId="2" borderId="26" xfId="5" applyFont="1" applyFill="1" applyBorder="1" applyAlignment="1">
      <alignment horizontal="left" vertical="top" wrapText="1"/>
    </xf>
    <xf numFmtId="0" fontId="37" fillId="2" borderId="16" xfId="5" applyFont="1" applyFill="1" applyBorder="1" applyAlignment="1">
      <alignment horizontal="left" vertical="top" wrapText="1"/>
    </xf>
    <xf numFmtId="0" fontId="36" fillId="12" borderId="4" xfId="5" applyFont="1" applyFill="1" applyBorder="1" applyAlignment="1" applyProtection="1">
      <alignment horizontal="left" wrapText="1"/>
      <protection locked="0"/>
    </xf>
    <xf numFmtId="0" fontId="36" fillId="12" borderId="28" xfId="5" applyFont="1" applyFill="1" applyBorder="1" applyAlignment="1" applyProtection="1">
      <alignment horizontal="left" wrapText="1"/>
      <protection locked="0"/>
    </xf>
    <xf numFmtId="164" fontId="36" fillId="11" borderId="14" xfId="9" applyNumberFormat="1" applyFont="1" applyFill="1" applyBorder="1" applyAlignment="1" applyProtection="1">
      <alignment horizontal="center" vertical="top" wrapText="1"/>
    </xf>
    <xf numFmtId="164" fontId="36" fillId="11" borderId="15" xfId="9" applyNumberFormat="1" applyFont="1" applyFill="1" applyBorder="1" applyAlignment="1" applyProtection="1">
      <alignment horizontal="center" vertical="top" wrapText="1"/>
    </xf>
    <xf numFmtId="164" fontId="36" fillId="11" borderId="16" xfId="9" applyNumberFormat="1" applyFont="1" applyFill="1" applyBorder="1" applyAlignment="1" applyProtection="1">
      <alignment horizontal="center" vertical="top" wrapText="1"/>
    </xf>
  </cellXfs>
  <cellStyles count="11">
    <cellStyle name="Comma 2" xfId="10"/>
    <cellStyle name="Comma 3 4" xfId="3"/>
    <cellStyle name="Excel Built-in Normal 4" xfId="2"/>
    <cellStyle name="Hyperlink 2" xfId="8"/>
    <cellStyle name="Normal" xfId="0" builtinId="0"/>
    <cellStyle name="Normal 2 2" xfId="5"/>
    <cellStyle name="Normal 2 3 2" xfId="6"/>
    <cellStyle name="Normal 2 4" xfId="1"/>
    <cellStyle name="Normal 4" xfId="7"/>
    <cellStyle name="Normal 5" xfId="4"/>
    <cellStyle name="Normal_Sheet1"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638175</xdr:colOff>
      <xdr:row>10</xdr:row>
      <xdr:rowOff>361950</xdr:rowOff>
    </xdr:from>
    <xdr:ext cx="194454" cy="255111"/>
    <xdr:sp macro="" textlink="">
      <xdr:nvSpPr>
        <xdr:cNvPr id="2" name="TextBox 1"/>
        <xdr:cNvSpPr txBox="1"/>
      </xdr:nvSpPr>
      <xdr:spPr>
        <a:xfrm>
          <a:off x="2847975" y="35909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638175</xdr:colOff>
      <xdr:row>10</xdr:row>
      <xdr:rowOff>361950</xdr:rowOff>
    </xdr:from>
    <xdr:ext cx="194454" cy="255111"/>
    <xdr:sp macro="" textlink="">
      <xdr:nvSpPr>
        <xdr:cNvPr id="3" name="TextBox 2"/>
        <xdr:cNvSpPr txBox="1"/>
      </xdr:nvSpPr>
      <xdr:spPr>
        <a:xfrm>
          <a:off x="2847975" y="35909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87"/>
  <sheetViews>
    <sheetView topLeftCell="A385" workbookViewId="0">
      <selection activeCell="C167" sqref="C167"/>
    </sheetView>
  </sheetViews>
  <sheetFormatPr defaultRowHeight="15"/>
  <cols>
    <col min="2" max="2" width="57.5703125" customWidth="1"/>
    <col min="5" max="5" width="11.140625" customWidth="1"/>
    <col min="6" max="6" width="11.85546875" customWidth="1"/>
  </cols>
  <sheetData>
    <row r="1" spans="1:6">
      <c r="A1" s="241" t="s">
        <v>0</v>
      </c>
      <c r="B1" s="241"/>
      <c r="C1" s="241"/>
      <c r="D1" s="241"/>
      <c r="E1" s="241"/>
      <c r="F1" s="241"/>
    </row>
    <row r="2" spans="1:6">
      <c r="A2" s="242" t="s">
        <v>1</v>
      </c>
      <c r="B2" s="242"/>
      <c r="C2" s="242"/>
      <c r="D2" s="242"/>
      <c r="E2" s="242"/>
      <c r="F2" s="242"/>
    </row>
    <row r="3" spans="1:6">
      <c r="A3" s="243" t="s">
        <v>2</v>
      </c>
      <c r="B3" s="243"/>
      <c r="C3" s="243"/>
      <c r="D3" s="243"/>
      <c r="E3" s="243"/>
      <c r="F3" s="243"/>
    </row>
    <row r="4" spans="1:6">
      <c r="A4" s="244" t="s">
        <v>3</v>
      </c>
      <c r="B4" s="244"/>
      <c r="C4" s="244"/>
      <c r="D4" s="244"/>
      <c r="E4" s="244"/>
      <c r="F4" s="244"/>
    </row>
    <row r="5" spans="1:6">
      <c r="A5" s="245" t="s">
        <v>4</v>
      </c>
      <c r="B5" s="245"/>
      <c r="C5" s="245"/>
      <c r="D5" s="245"/>
      <c r="E5" s="245"/>
      <c r="F5" s="245"/>
    </row>
    <row r="6" spans="1:6" ht="26.25">
      <c r="A6" s="2" t="s">
        <v>5</v>
      </c>
      <c r="B6" s="2" t="s">
        <v>6</v>
      </c>
      <c r="C6" s="3" t="s">
        <v>7</v>
      </c>
      <c r="D6" s="4" t="s">
        <v>8</v>
      </c>
      <c r="E6" s="5" t="s">
        <v>9</v>
      </c>
      <c r="F6" s="6" t="s">
        <v>10</v>
      </c>
    </row>
    <row r="7" spans="1:6">
      <c r="A7" s="7"/>
      <c r="B7" s="8" t="s">
        <v>11</v>
      </c>
      <c r="C7" s="9"/>
      <c r="D7" s="10"/>
      <c r="E7" s="11"/>
      <c r="F7" s="12"/>
    </row>
    <row r="8" spans="1:6" ht="39">
      <c r="A8" s="7">
        <v>1.01</v>
      </c>
      <c r="B8" s="13" t="s">
        <v>12</v>
      </c>
      <c r="C8" s="14">
        <v>350</v>
      </c>
      <c r="D8" s="15" t="s">
        <v>13</v>
      </c>
      <c r="E8" s="16">
        <v>60</v>
      </c>
      <c r="F8" s="17">
        <f t="shared" ref="F8:F15" si="0">C8*E8</f>
        <v>21000</v>
      </c>
    </row>
    <row r="9" spans="1:6" ht="51.75">
      <c r="A9" s="7">
        <v>1.02</v>
      </c>
      <c r="B9" s="13" t="s">
        <v>14</v>
      </c>
      <c r="C9" s="14">
        <v>100</v>
      </c>
      <c r="D9" s="15" t="s">
        <v>13</v>
      </c>
      <c r="E9" s="16">
        <v>1500</v>
      </c>
      <c r="F9" s="17">
        <f t="shared" si="0"/>
        <v>150000</v>
      </c>
    </row>
    <row r="10" spans="1:6" ht="26.25">
      <c r="A10" s="7">
        <v>1.03</v>
      </c>
      <c r="B10" s="13" t="s">
        <v>15</v>
      </c>
      <c r="C10" s="14">
        <v>25</v>
      </c>
      <c r="D10" s="15" t="s">
        <v>16</v>
      </c>
      <c r="E10" s="16">
        <v>1489</v>
      </c>
      <c r="F10" s="17">
        <f t="shared" si="0"/>
        <v>37225</v>
      </c>
    </row>
    <row r="11" spans="1:6" ht="230.25">
      <c r="A11" s="7">
        <v>1.04</v>
      </c>
      <c r="B11" s="18" t="s">
        <v>17</v>
      </c>
      <c r="C11" s="14">
        <v>5</v>
      </c>
      <c r="D11" s="15" t="s">
        <v>13</v>
      </c>
      <c r="E11" s="16">
        <v>4091</v>
      </c>
      <c r="F11" s="17">
        <f t="shared" si="0"/>
        <v>20455</v>
      </c>
    </row>
    <row r="12" spans="1:6" ht="217.5">
      <c r="A12" s="7">
        <v>1.05</v>
      </c>
      <c r="B12" s="19" t="s">
        <v>18</v>
      </c>
      <c r="C12" s="14">
        <v>10</v>
      </c>
      <c r="D12" s="15" t="s">
        <v>13</v>
      </c>
      <c r="E12" s="16">
        <v>3946</v>
      </c>
      <c r="F12" s="17">
        <f t="shared" si="0"/>
        <v>39460</v>
      </c>
    </row>
    <row r="13" spans="1:6" ht="217.5">
      <c r="A13" s="7">
        <v>1.06</v>
      </c>
      <c r="B13" s="20" t="s">
        <v>19</v>
      </c>
      <c r="C13" s="14">
        <v>40</v>
      </c>
      <c r="D13" s="15" t="s">
        <v>13</v>
      </c>
      <c r="E13" s="16">
        <v>4091</v>
      </c>
      <c r="F13" s="17">
        <f t="shared" si="0"/>
        <v>163640</v>
      </c>
    </row>
    <row r="14" spans="1:6" ht="144.75">
      <c r="A14" s="7">
        <v>1.07</v>
      </c>
      <c r="B14" s="21" t="s">
        <v>20</v>
      </c>
      <c r="C14" s="22">
        <v>18</v>
      </c>
      <c r="D14" s="23" t="s">
        <v>21</v>
      </c>
      <c r="E14" s="24">
        <v>3136</v>
      </c>
      <c r="F14" s="25">
        <f t="shared" si="0"/>
        <v>56448</v>
      </c>
    </row>
    <row r="15" spans="1:6" ht="102.75">
      <c r="A15" s="7">
        <v>1.08</v>
      </c>
      <c r="B15" s="26" t="s">
        <v>22</v>
      </c>
      <c r="C15" s="22">
        <v>4</v>
      </c>
      <c r="D15" s="23" t="s">
        <v>21</v>
      </c>
      <c r="E15" s="24">
        <v>4465</v>
      </c>
      <c r="F15" s="25">
        <f t="shared" si="0"/>
        <v>17860</v>
      </c>
    </row>
    <row r="16" spans="1:6" ht="102.75">
      <c r="A16" s="7">
        <v>1.0900000000000001</v>
      </c>
      <c r="B16" s="26" t="s">
        <v>23</v>
      </c>
      <c r="C16" s="27">
        <v>0.1</v>
      </c>
      <c r="D16" s="23" t="s">
        <v>24</v>
      </c>
      <c r="E16" s="24">
        <v>108052</v>
      </c>
      <c r="F16" s="25">
        <f>ROUND(C16*E16,0)</f>
        <v>10805</v>
      </c>
    </row>
    <row r="17" spans="1:6" ht="39">
      <c r="A17" s="28">
        <v>1.1000000000000001</v>
      </c>
      <c r="B17" s="26" t="s">
        <v>25</v>
      </c>
      <c r="C17" s="29"/>
      <c r="D17" s="23"/>
      <c r="E17" s="24"/>
      <c r="F17" s="25"/>
    </row>
    <row r="18" spans="1:6">
      <c r="A18" s="30" t="s">
        <v>26</v>
      </c>
      <c r="B18" s="26" t="s">
        <v>27</v>
      </c>
      <c r="C18" s="29">
        <v>5</v>
      </c>
      <c r="D18" s="23" t="s">
        <v>21</v>
      </c>
      <c r="E18" s="24">
        <v>730</v>
      </c>
      <c r="F18" s="25">
        <f>C18*E18</f>
        <v>3650</v>
      </c>
    </row>
    <row r="19" spans="1:6">
      <c r="A19" s="30" t="s">
        <v>28</v>
      </c>
      <c r="B19" s="26" t="s">
        <v>29</v>
      </c>
      <c r="C19" s="29">
        <v>5</v>
      </c>
      <c r="D19" s="23" t="s">
        <v>21</v>
      </c>
      <c r="E19" s="24">
        <v>1074</v>
      </c>
      <c r="F19" s="25">
        <f>C19*E19</f>
        <v>5370</v>
      </c>
    </row>
    <row r="20" spans="1:6">
      <c r="A20" s="30" t="s">
        <v>30</v>
      </c>
      <c r="B20" s="26" t="s">
        <v>31</v>
      </c>
      <c r="C20" s="29">
        <v>5</v>
      </c>
      <c r="D20" s="23" t="s">
        <v>21</v>
      </c>
      <c r="E20" s="24">
        <v>1341</v>
      </c>
      <c r="F20" s="25">
        <f>C20*E20</f>
        <v>6705</v>
      </c>
    </row>
    <row r="21" spans="1:6">
      <c r="A21" s="31" t="s">
        <v>32</v>
      </c>
      <c r="B21" s="26" t="s">
        <v>33</v>
      </c>
      <c r="C21" s="29">
        <v>5</v>
      </c>
      <c r="D21" s="23" t="s">
        <v>21</v>
      </c>
      <c r="E21" s="24">
        <v>1793</v>
      </c>
      <c r="F21" s="25">
        <f>C21*E21</f>
        <v>8965</v>
      </c>
    </row>
    <row r="22" spans="1:6" ht="26.25">
      <c r="A22" s="28">
        <v>1.1100000000000001</v>
      </c>
      <c r="B22" s="26" t="s">
        <v>34</v>
      </c>
      <c r="C22" s="29"/>
      <c r="D22" s="23"/>
      <c r="E22" s="24"/>
      <c r="F22" s="25"/>
    </row>
    <row r="23" spans="1:6">
      <c r="A23" s="32" t="s">
        <v>26</v>
      </c>
      <c r="B23" s="33" t="s">
        <v>35</v>
      </c>
      <c r="C23" s="29">
        <v>5</v>
      </c>
      <c r="D23" s="23" t="s">
        <v>21</v>
      </c>
      <c r="E23" s="34">
        <v>1370</v>
      </c>
      <c r="F23" s="25">
        <f>C23*E23</f>
        <v>6850</v>
      </c>
    </row>
    <row r="24" spans="1:6">
      <c r="A24" s="32" t="s">
        <v>28</v>
      </c>
      <c r="B24" s="33" t="s">
        <v>36</v>
      </c>
      <c r="C24" s="29">
        <v>5</v>
      </c>
      <c r="D24" s="23" t="s">
        <v>21</v>
      </c>
      <c r="E24" s="34">
        <v>1664</v>
      </c>
      <c r="F24" s="25">
        <f>C24*E24</f>
        <v>8320</v>
      </c>
    </row>
    <row r="25" spans="1:6" ht="26.25">
      <c r="A25" s="32" t="s">
        <v>37</v>
      </c>
      <c r="B25" s="26" t="s">
        <v>38</v>
      </c>
      <c r="C25" s="29">
        <v>10</v>
      </c>
      <c r="D25" s="23" t="s">
        <v>21</v>
      </c>
      <c r="E25" s="24">
        <v>554</v>
      </c>
      <c r="F25" s="25">
        <f>C25*E25</f>
        <v>5540</v>
      </c>
    </row>
    <row r="26" spans="1:6" ht="115.5">
      <c r="A26" s="32">
        <v>1.1200000000000001</v>
      </c>
      <c r="B26" s="35" t="s">
        <v>39</v>
      </c>
      <c r="C26" s="36">
        <v>3</v>
      </c>
      <c r="D26" s="37" t="s">
        <v>40</v>
      </c>
      <c r="E26" s="38">
        <v>3488</v>
      </c>
      <c r="F26" s="39">
        <f>C26*E26</f>
        <v>10464</v>
      </c>
    </row>
    <row r="27" spans="1:6" ht="128.25">
      <c r="A27" s="30">
        <v>1.1299999999999999</v>
      </c>
      <c r="B27" s="35" t="s">
        <v>41</v>
      </c>
      <c r="C27" s="36">
        <v>20</v>
      </c>
      <c r="D27" s="37" t="s">
        <v>40</v>
      </c>
      <c r="E27" s="38">
        <v>3488</v>
      </c>
      <c r="F27" s="39">
        <f>C27*E27</f>
        <v>69760</v>
      </c>
    </row>
    <row r="28" spans="1:6">
      <c r="A28" s="30"/>
      <c r="B28" s="239" t="s">
        <v>42</v>
      </c>
      <c r="C28" s="240"/>
      <c r="D28" s="240"/>
      <c r="E28" s="240"/>
      <c r="F28" s="40">
        <f>SUM(F8:F27)</f>
        <v>642517</v>
      </c>
    </row>
    <row r="29" spans="1:6">
      <c r="A29" s="30"/>
      <c r="B29" s="8" t="s">
        <v>43</v>
      </c>
      <c r="C29" s="29"/>
      <c r="D29" s="23"/>
      <c r="E29" s="24"/>
      <c r="F29" s="25"/>
    </row>
    <row r="30" spans="1:6" ht="26.25">
      <c r="A30" s="30"/>
      <c r="B30" s="41" t="s">
        <v>44</v>
      </c>
      <c r="C30" s="29"/>
      <c r="D30" s="23"/>
      <c r="E30" s="24"/>
      <c r="F30" s="25"/>
    </row>
    <row r="31" spans="1:6" ht="26.25">
      <c r="A31" s="30">
        <v>2.0099999999999998</v>
      </c>
      <c r="B31" s="42" t="s">
        <v>45</v>
      </c>
      <c r="C31" s="29">
        <v>75</v>
      </c>
      <c r="D31" s="23" t="s">
        <v>21</v>
      </c>
      <c r="E31" s="24">
        <v>9492</v>
      </c>
      <c r="F31" s="25">
        <f>C31*E31</f>
        <v>711900</v>
      </c>
    </row>
    <row r="32" spans="1:6" ht="39">
      <c r="A32" s="30"/>
      <c r="B32" s="42" t="s">
        <v>46</v>
      </c>
      <c r="C32" s="29"/>
      <c r="D32" s="23"/>
      <c r="E32" s="24"/>
      <c r="F32" s="25"/>
    </row>
    <row r="33" spans="1:6" ht="90">
      <c r="A33" s="30"/>
      <c r="B33" s="43" t="s">
        <v>47</v>
      </c>
      <c r="C33" s="29"/>
      <c r="D33" s="23"/>
      <c r="E33" s="24"/>
      <c r="F33" s="25"/>
    </row>
    <row r="34" spans="1:6" ht="64.5">
      <c r="A34" s="30"/>
      <c r="B34" s="42" t="s">
        <v>48</v>
      </c>
      <c r="C34" s="29"/>
      <c r="D34" s="23"/>
      <c r="E34" s="24"/>
      <c r="F34" s="25"/>
    </row>
    <row r="35" spans="1:6" ht="26.25">
      <c r="A35" s="30"/>
      <c r="B35" s="42" t="s">
        <v>49</v>
      </c>
      <c r="C35" s="29"/>
      <c r="D35" s="23"/>
      <c r="E35" s="24"/>
      <c r="F35" s="25"/>
    </row>
    <row r="36" spans="1:6" ht="39">
      <c r="A36" s="30"/>
      <c r="B36" s="42" t="s">
        <v>50</v>
      </c>
      <c r="C36" s="29"/>
      <c r="D36" s="23"/>
      <c r="E36" s="24"/>
      <c r="F36" s="25"/>
    </row>
    <row r="37" spans="1:6">
      <c r="A37" s="30"/>
      <c r="B37" s="239" t="s">
        <v>42</v>
      </c>
      <c r="C37" s="239"/>
      <c r="D37" s="239"/>
      <c r="E37" s="239"/>
      <c r="F37" s="44">
        <f>SUM(F31:F36)</f>
        <v>711900</v>
      </c>
    </row>
    <row r="38" spans="1:6">
      <c r="A38" s="30"/>
      <c r="B38" s="8" t="s">
        <v>51</v>
      </c>
      <c r="C38" s="29"/>
      <c r="D38" s="23"/>
      <c r="E38" s="24"/>
      <c r="F38" s="25"/>
    </row>
    <row r="39" spans="1:6" ht="77.25">
      <c r="A39" s="30">
        <v>3.01</v>
      </c>
      <c r="B39" s="45" t="s">
        <v>52</v>
      </c>
      <c r="C39" s="29">
        <v>150</v>
      </c>
      <c r="D39" s="23" t="s">
        <v>21</v>
      </c>
      <c r="E39" s="24">
        <v>1654</v>
      </c>
      <c r="F39" s="25">
        <f>C39*E39</f>
        <v>248100</v>
      </c>
    </row>
    <row r="40" spans="1:6">
      <c r="A40" s="30"/>
      <c r="B40" s="46" t="s">
        <v>53</v>
      </c>
      <c r="C40" s="29"/>
      <c r="D40" s="23"/>
      <c r="E40" s="24"/>
      <c r="F40" s="25"/>
    </row>
    <row r="41" spans="1:6" ht="128.25">
      <c r="A41" s="30"/>
      <c r="B41" s="45" t="s">
        <v>54</v>
      </c>
      <c r="C41" s="29"/>
      <c r="D41" s="23"/>
      <c r="E41" s="24"/>
      <c r="F41" s="25"/>
    </row>
    <row r="42" spans="1:6" ht="64.5">
      <c r="A42" s="30"/>
      <c r="B42" s="18" t="s">
        <v>55</v>
      </c>
      <c r="C42" s="29"/>
      <c r="D42" s="23"/>
      <c r="E42" s="24"/>
      <c r="F42" s="25"/>
    </row>
    <row r="43" spans="1:6" ht="51.75">
      <c r="A43" s="30"/>
      <c r="B43" s="18" t="s">
        <v>56</v>
      </c>
      <c r="C43" s="29"/>
      <c r="D43" s="23"/>
      <c r="E43" s="24"/>
      <c r="F43" s="25"/>
    </row>
    <row r="44" spans="1:6" ht="15.75" thickBot="1">
      <c r="A44" s="30"/>
      <c r="B44" s="47" t="s">
        <v>57</v>
      </c>
      <c r="C44" s="29"/>
      <c r="D44" s="23"/>
      <c r="E44" s="24"/>
      <c r="F44" s="25"/>
    </row>
    <row r="45" spans="1:6" ht="231" thickBot="1">
      <c r="A45" s="48">
        <v>3.02</v>
      </c>
      <c r="B45" s="49" t="s">
        <v>58</v>
      </c>
      <c r="C45" s="50">
        <v>450</v>
      </c>
      <c r="D45" s="23" t="s">
        <v>21</v>
      </c>
      <c r="E45" s="24">
        <v>1005</v>
      </c>
      <c r="F45" s="25">
        <f>C45*E45</f>
        <v>452250</v>
      </c>
    </row>
    <row r="46" spans="1:6" ht="77.25">
      <c r="A46" s="30"/>
      <c r="B46" s="51" t="s">
        <v>59</v>
      </c>
      <c r="C46" s="29"/>
      <c r="D46" s="23"/>
      <c r="E46" s="24"/>
      <c r="F46" s="25"/>
    </row>
    <row r="47" spans="1:6" ht="64.5">
      <c r="A47" s="30"/>
      <c r="B47" s="18" t="s">
        <v>60</v>
      </c>
      <c r="C47" s="52"/>
      <c r="D47" s="53"/>
      <c r="E47" s="54"/>
      <c r="F47" s="55"/>
    </row>
    <row r="48" spans="1:6">
      <c r="A48" s="31"/>
      <c r="B48" s="239" t="s">
        <v>42</v>
      </c>
      <c r="C48" s="239"/>
      <c r="D48" s="239"/>
      <c r="E48" s="239"/>
      <c r="F48" s="44">
        <f>SUM(F39:F47)</f>
        <v>700350</v>
      </c>
    </row>
    <row r="49" spans="1:6">
      <c r="A49" s="30"/>
      <c r="B49" s="8" t="s">
        <v>61</v>
      </c>
      <c r="C49" s="29"/>
      <c r="D49" s="23"/>
      <c r="E49" s="24"/>
      <c r="F49" s="25"/>
    </row>
    <row r="50" spans="1:6" ht="153.75">
      <c r="A50" s="56">
        <v>4.01</v>
      </c>
      <c r="B50" s="18" t="s">
        <v>62</v>
      </c>
      <c r="C50" s="29">
        <v>600</v>
      </c>
      <c r="D50" s="23" t="s">
        <v>21</v>
      </c>
      <c r="E50" s="24">
        <v>1540</v>
      </c>
      <c r="F50" s="25">
        <f>C50*E50</f>
        <v>924000</v>
      </c>
    </row>
    <row r="51" spans="1:6" ht="26.25">
      <c r="A51" s="30">
        <v>4.0199999999999996</v>
      </c>
      <c r="B51" s="57" t="s">
        <v>63</v>
      </c>
      <c r="C51" s="29">
        <v>50</v>
      </c>
      <c r="D51" s="23" t="s">
        <v>21</v>
      </c>
      <c r="E51" s="24">
        <v>298</v>
      </c>
      <c r="F51" s="25">
        <f>C51*E51</f>
        <v>14900</v>
      </c>
    </row>
    <row r="52" spans="1:6" ht="51.75">
      <c r="A52" s="30">
        <v>4.03</v>
      </c>
      <c r="B52" s="26" t="s">
        <v>64</v>
      </c>
      <c r="C52" s="29">
        <v>50</v>
      </c>
      <c r="D52" s="23" t="s">
        <v>21</v>
      </c>
      <c r="E52" s="24">
        <v>118</v>
      </c>
      <c r="F52" s="25">
        <f>C52*E52</f>
        <v>5900</v>
      </c>
    </row>
    <row r="53" spans="1:6" ht="77.25">
      <c r="A53" s="30">
        <v>4.04</v>
      </c>
      <c r="B53" s="58" t="s">
        <v>65</v>
      </c>
      <c r="C53" s="29">
        <v>500</v>
      </c>
      <c r="D53" s="23" t="s">
        <v>21</v>
      </c>
      <c r="E53" s="24">
        <v>102</v>
      </c>
      <c r="F53" s="25">
        <f>ROUND(C53*E53,0)</f>
        <v>51000</v>
      </c>
    </row>
    <row r="54" spans="1:6" ht="51.75">
      <c r="A54" s="30">
        <v>4.05</v>
      </c>
      <c r="B54" s="59" t="s">
        <v>66</v>
      </c>
      <c r="C54" s="29">
        <v>100</v>
      </c>
      <c r="D54" s="23" t="s">
        <v>21</v>
      </c>
      <c r="E54" s="24">
        <v>123</v>
      </c>
      <c r="F54" s="25">
        <f>ROUND(C54*E54,0)</f>
        <v>12300</v>
      </c>
    </row>
    <row r="55" spans="1:6" ht="26.25">
      <c r="A55" s="60">
        <v>4.0599999999999996</v>
      </c>
      <c r="B55" s="59" t="s">
        <v>67</v>
      </c>
      <c r="C55" s="29">
        <v>20</v>
      </c>
      <c r="D55" s="23" t="s">
        <v>21</v>
      </c>
      <c r="E55" s="34">
        <v>332</v>
      </c>
      <c r="F55" s="25">
        <f>(C55*E55)</f>
        <v>6640</v>
      </c>
    </row>
    <row r="56" spans="1:6">
      <c r="A56" s="30"/>
      <c r="B56" s="239" t="s">
        <v>42</v>
      </c>
      <c r="C56" s="239"/>
      <c r="D56" s="239"/>
      <c r="E56" s="239"/>
      <c r="F56" s="44">
        <f>SUM(F50:F55)</f>
        <v>1014740</v>
      </c>
    </row>
    <row r="57" spans="1:6">
      <c r="A57" s="30"/>
      <c r="B57" s="8" t="s">
        <v>68</v>
      </c>
      <c r="C57" s="29"/>
      <c r="D57" s="23"/>
      <c r="E57" s="24"/>
      <c r="F57" s="25"/>
    </row>
    <row r="58" spans="1:6" ht="51.75">
      <c r="A58" s="28">
        <v>5.01</v>
      </c>
      <c r="B58" s="26" t="s">
        <v>69</v>
      </c>
      <c r="C58" s="29">
        <v>110</v>
      </c>
      <c r="D58" s="23" t="s">
        <v>21</v>
      </c>
      <c r="E58" s="24">
        <v>2200</v>
      </c>
      <c r="F58" s="25">
        <f t="shared" ref="F58:F63" si="1">C58*E58</f>
        <v>242000</v>
      </c>
    </row>
    <row r="59" spans="1:6" ht="26.25">
      <c r="A59" s="28">
        <v>5.0199999999999996</v>
      </c>
      <c r="B59" s="26" t="s">
        <v>70</v>
      </c>
      <c r="C59" s="29">
        <v>1</v>
      </c>
      <c r="D59" s="23" t="s">
        <v>71</v>
      </c>
      <c r="E59" s="24">
        <v>1489</v>
      </c>
      <c r="F59" s="25">
        <f t="shared" si="1"/>
        <v>1489</v>
      </c>
    </row>
    <row r="60" spans="1:6" ht="26.25">
      <c r="A60" s="28">
        <v>5.03</v>
      </c>
      <c r="B60" s="61" t="s">
        <v>72</v>
      </c>
      <c r="C60" s="29">
        <v>1</v>
      </c>
      <c r="D60" s="23" t="s">
        <v>71</v>
      </c>
      <c r="E60" s="24">
        <v>2567</v>
      </c>
      <c r="F60" s="25">
        <f t="shared" si="1"/>
        <v>2567</v>
      </c>
    </row>
    <row r="61" spans="1:6" ht="26.25">
      <c r="A61" s="28">
        <v>5.04</v>
      </c>
      <c r="B61" s="62" t="s">
        <v>73</v>
      </c>
      <c r="C61" s="63">
        <v>1</v>
      </c>
      <c r="D61" s="64" t="s">
        <v>71</v>
      </c>
      <c r="E61" s="65">
        <v>1087</v>
      </c>
      <c r="F61" s="25">
        <f t="shared" si="1"/>
        <v>1087</v>
      </c>
    </row>
    <row r="62" spans="1:6" ht="26.25">
      <c r="A62" s="28">
        <v>5.05</v>
      </c>
      <c r="B62" s="62" t="s">
        <v>74</v>
      </c>
      <c r="C62" s="63">
        <v>600</v>
      </c>
      <c r="D62" s="64" t="s">
        <v>13</v>
      </c>
      <c r="E62" s="65">
        <v>17</v>
      </c>
      <c r="F62" s="25">
        <f t="shared" si="1"/>
        <v>10200</v>
      </c>
    </row>
    <row r="63" spans="1:6" ht="64.5">
      <c r="A63" s="28">
        <v>5.0599999999999996</v>
      </c>
      <c r="B63" s="66" t="s">
        <v>75</v>
      </c>
      <c r="C63" s="67">
        <v>20</v>
      </c>
      <c r="D63" s="64" t="s">
        <v>13</v>
      </c>
      <c r="E63" s="65">
        <v>915</v>
      </c>
      <c r="F63" s="25">
        <f t="shared" si="1"/>
        <v>18300</v>
      </c>
    </row>
    <row r="64" spans="1:6" ht="51.75">
      <c r="A64" s="28">
        <v>5.07</v>
      </c>
      <c r="B64" s="62" t="s">
        <v>76</v>
      </c>
      <c r="C64" s="67">
        <v>15</v>
      </c>
      <c r="D64" s="64" t="s">
        <v>8</v>
      </c>
      <c r="E64" s="65">
        <v>598</v>
      </c>
      <c r="F64" s="25">
        <f>C64*E64</f>
        <v>8970</v>
      </c>
    </row>
    <row r="65" spans="1:6" ht="102.75">
      <c r="A65" s="28">
        <v>5.08</v>
      </c>
      <c r="B65" s="68" t="s">
        <v>77</v>
      </c>
      <c r="C65" s="69">
        <v>8</v>
      </c>
      <c r="D65" s="70" t="s">
        <v>13</v>
      </c>
      <c r="E65" s="71">
        <v>2257.5</v>
      </c>
      <c r="F65" s="72">
        <f>ROUND(C65*E65,2)</f>
        <v>18060</v>
      </c>
    </row>
    <row r="66" spans="1:6" ht="26.25">
      <c r="A66" s="28">
        <v>5.09</v>
      </c>
      <c r="B66" s="73" t="s">
        <v>78</v>
      </c>
      <c r="C66" s="69"/>
      <c r="D66" s="70"/>
      <c r="E66" s="71"/>
      <c r="F66" s="72">
        <f>25%*F70</f>
        <v>12500</v>
      </c>
    </row>
    <row r="67" spans="1:6" ht="39">
      <c r="A67" s="28">
        <v>5.0999999999999996</v>
      </c>
      <c r="B67" s="74" t="s">
        <v>79</v>
      </c>
      <c r="C67" s="69">
        <v>80</v>
      </c>
      <c r="D67" s="70" t="s">
        <v>13</v>
      </c>
      <c r="E67" s="71">
        <v>368</v>
      </c>
      <c r="F67" s="72">
        <f>ROUND(C67*E67,2)</f>
        <v>29440</v>
      </c>
    </row>
    <row r="68" spans="1:6">
      <c r="A68" s="28"/>
      <c r="B68" s="240" t="s">
        <v>42</v>
      </c>
      <c r="C68" s="240"/>
      <c r="D68" s="240"/>
      <c r="E68" s="240"/>
      <c r="F68" s="75">
        <f>SUM(F58:F67)</f>
        <v>344613</v>
      </c>
    </row>
    <row r="69" spans="1:6">
      <c r="A69" s="28"/>
      <c r="B69" s="8" t="s">
        <v>80</v>
      </c>
      <c r="C69" s="29"/>
      <c r="D69" s="23"/>
      <c r="E69" s="24"/>
      <c r="F69" s="25"/>
    </row>
    <row r="70" spans="1:6" ht="39">
      <c r="A70" s="76">
        <v>6.01</v>
      </c>
      <c r="B70" s="59" t="s">
        <v>81</v>
      </c>
      <c r="C70" s="29">
        <v>50000</v>
      </c>
      <c r="D70" s="23" t="s">
        <v>82</v>
      </c>
      <c r="E70" s="24"/>
      <c r="F70" s="25">
        <v>50000</v>
      </c>
    </row>
    <row r="71" spans="1:6">
      <c r="A71" s="76"/>
      <c r="B71" s="239" t="s">
        <v>42</v>
      </c>
      <c r="C71" s="239"/>
      <c r="D71" s="239"/>
      <c r="E71" s="239"/>
      <c r="F71" s="77">
        <f>SUM(F70:F70)</f>
        <v>50000</v>
      </c>
    </row>
    <row r="72" spans="1:6">
      <c r="A72" s="76"/>
      <c r="B72" s="8" t="s">
        <v>83</v>
      </c>
      <c r="C72" s="29"/>
      <c r="D72" s="23"/>
      <c r="E72" s="24"/>
      <c r="F72" s="25"/>
    </row>
    <row r="73" spans="1:6" ht="64.5">
      <c r="A73" s="76">
        <v>7.01</v>
      </c>
      <c r="B73" s="59" t="s">
        <v>84</v>
      </c>
      <c r="C73" s="29">
        <v>40</v>
      </c>
      <c r="D73" s="23" t="s">
        <v>21</v>
      </c>
      <c r="E73" s="24">
        <v>4944</v>
      </c>
      <c r="F73" s="25">
        <f>E73*C73</f>
        <v>197760</v>
      </c>
    </row>
    <row r="74" spans="1:6" ht="115.5">
      <c r="A74" s="76"/>
      <c r="B74" s="59" t="s">
        <v>85</v>
      </c>
      <c r="C74" s="29"/>
      <c r="D74" s="23"/>
      <c r="E74" s="24"/>
      <c r="F74" s="25"/>
    </row>
    <row r="75" spans="1:6" ht="26.25">
      <c r="A75" s="76"/>
      <c r="B75" s="59" t="s">
        <v>86</v>
      </c>
      <c r="C75" s="29"/>
      <c r="D75" s="23"/>
      <c r="E75" s="24"/>
      <c r="F75" s="25"/>
    </row>
    <row r="76" spans="1:6" ht="51.75">
      <c r="A76" s="76"/>
      <c r="B76" s="59" t="s">
        <v>87</v>
      </c>
      <c r="C76" s="29"/>
      <c r="D76" s="23"/>
      <c r="E76" s="24"/>
      <c r="F76" s="25"/>
    </row>
    <row r="77" spans="1:6" ht="51.75">
      <c r="A77" s="76"/>
      <c r="B77" s="59" t="s">
        <v>88</v>
      </c>
      <c r="C77" s="29"/>
      <c r="D77" s="23"/>
      <c r="E77" s="24"/>
      <c r="F77" s="25"/>
    </row>
    <row r="78" spans="1:6" ht="77.25">
      <c r="A78" s="76"/>
      <c r="B78" s="59" t="s">
        <v>89</v>
      </c>
      <c r="C78" s="29"/>
      <c r="D78" s="23"/>
      <c r="E78" s="24"/>
      <c r="F78" s="25"/>
    </row>
    <row r="79" spans="1:6" ht="77.25">
      <c r="A79" s="76"/>
      <c r="B79" s="59" t="s">
        <v>90</v>
      </c>
      <c r="C79" s="29"/>
      <c r="D79" s="23"/>
      <c r="E79" s="24"/>
      <c r="F79" s="25"/>
    </row>
    <row r="80" spans="1:6" ht="102.75">
      <c r="A80" s="76">
        <v>7.02</v>
      </c>
      <c r="B80" s="59" t="s">
        <v>91</v>
      </c>
      <c r="C80" s="29">
        <v>0</v>
      </c>
      <c r="D80" s="23" t="s">
        <v>21</v>
      </c>
      <c r="E80" s="34">
        <v>265</v>
      </c>
      <c r="F80" s="25">
        <f>E80*C80</f>
        <v>0</v>
      </c>
    </row>
    <row r="81" spans="1:6" ht="102.75">
      <c r="A81" s="76">
        <v>7.03</v>
      </c>
      <c r="B81" s="59" t="s">
        <v>92</v>
      </c>
      <c r="C81" s="29">
        <v>5</v>
      </c>
      <c r="D81" s="23" t="s">
        <v>21</v>
      </c>
      <c r="E81" s="24">
        <v>381</v>
      </c>
      <c r="F81" s="25">
        <f>E81*C81</f>
        <v>1905</v>
      </c>
    </row>
    <row r="82" spans="1:6" ht="51.75">
      <c r="A82" s="76">
        <v>7.04</v>
      </c>
      <c r="B82" s="59" t="s">
        <v>93</v>
      </c>
      <c r="C82" s="29">
        <v>30</v>
      </c>
      <c r="D82" s="23" t="s">
        <v>94</v>
      </c>
      <c r="E82" s="24">
        <v>5135</v>
      </c>
      <c r="F82" s="25">
        <f>E82*C82</f>
        <v>154050</v>
      </c>
    </row>
    <row r="83" spans="1:6">
      <c r="A83" s="76"/>
      <c r="B83" s="59" t="s">
        <v>95</v>
      </c>
      <c r="C83" s="29"/>
      <c r="D83" s="23"/>
      <c r="E83" s="24"/>
      <c r="F83" s="25"/>
    </row>
    <row r="84" spans="1:6" ht="39">
      <c r="A84" s="76"/>
      <c r="B84" s="59" t="s">
        <v>96</v>
      </c>
      <c r="C84" s="29"/>
      <c r="D84" s="23"/>
      <c r="E84" s="24"/>
      <c r="F84" s="25"/>
    </row>
    <row r="85" spans="1:6" ht="64.5">
      <c r="A85" s="76"/>
      <c r="B85" s="59" t="s">
        <v>97</v>
      </c>
      <c r="C85" s="29"/>
      <c r="D85" s="23"/>
      <c r="E85" s="24"/>
      <c r="F85" s="25"/>
    </row>
    <row r="86" spans="1:6" ht="26.25">
      <c r="A86" s="76"/>
      <c r="B86" s="59" t="s">
        <v>98</v>
      </c>
      <c r="C86" s="29"/>
      <c r="D86" s="23"/>
      <c r="E86" s="24"/>
      <c r="F86" s="25"/>
    </row>
    <row r="87" spans="1:6" ht="26.25">
      <c r="A87" s="76"/>
      <c r="B87" s="59" t="s">
        <v>99</v>
      </c>
      <c r="C87" s="29"/>
      <c r="D87" s="23"/>
      <c r="E87" s="24"/>
      <c r="F87" s="25"/>
    </row>
    <row r="88" spans="1:6" ht="26.25">
      <c r="A88" s="76"/>
      <c r="B88" s="59" t="s">
        <v>100</v>
      </c>
      <c r="C88" s="29"/>
      <c r="D88" s="23"/>
      <c r="E88" s="24"/>
      <c r="F88" s="25"/>
    </row>
    <row r="89" spans="1:6" ht="51.75">
      <c r="A89" s="76">
        <v>7.05</v>
      </c>
      <c r="B89" s="59" t="s">
        <v>101</v>
      </c>
      <c r="C89" s="29">
        <v>38</v>
      </c>
      <c r="D89" s="23" t="s">
        <v>94</v>
      </c>
      <c r="E89" s="24">
        <v>4908</v>
      </c>
      <c r="F89" s="25">
        <f>E89*C89</f>
        <v>186504</v>
      </c>
    </row>
    <row r="90" spans="1:6">
      <c r="A90" s="76"/>
      <c r="B90" s="59" t="s">
        <v>102</v>
      </c>
      <c r="C90" s="29"/>
      <c r="D90" s="23"/>
      <c r="E90" s="24"/>
      <c r="F90" s="25"/>
    </row>
    <row r="91" spans="1:6" ht="39">
      <c r="A91" s="76"/>
      <c r="B91" s="59" t="s">
        <v>103</v>
      </c>
      <c r="C91" s="29"/>
      <c r="D91" s="23"/>
      <c r="E91" s="24"/>
      <c r="F91" s="25"/>
    </row>
    <row r="92" spans="1:6" ht="64.5">
      <c r="A92" s="76"/>
      <c r="B92" s="59" t="s">
        <v>104</v>
      </c>
      <c r="C92" s="29"/>
      <c r="D92" s="23"/>
      <c r="E92" s="24"/>
      <c r="F92" s="25"/>
    </row>
    <row r="93" spans="1:6" ht="26.25">
      <c r="A93" s="76"/>
      <c r="B93" s="59" t="s">
        <v>98</v>
      </c>
      <c r="C93" s="29"/>
      <c r="D93" s="23"/>
      <c r="E93" s="24"/>
      <c r="F93" s="25"/>
    </row>
    <row r="94" spans="1:6" ht="26.25">
      <c r="A94" s="76"/>
      <c r="B94" s="59" t="s">
        <v>99</v>
      </c>
      <c r="C94" s="29"/>
      <c r="D94" s="23"/>
      <c r="E94" s="24"/>
      <c r="F94" s="25"/>
    </row>
    <row r="95" spans="1:6" ht="26.25">
      <c r="A95" s="76"/>
      <c r="B95" s="59" t="s">
        <v>105</v>
      </c>
      <c r="C95" s="29"/>
      <c r="D95" s="23"/>
      <c r="E95" s="24"/>
      <c r="F95" s="25"/>
    </row>
    <row r="96" spans="1:6" ht="51.75">
      <c r="A96" s="76">
        <v>7.06</v>
      </c>
      <c r="B96" s="59" t="s">
        <v>106</v>
      </c>
      <c r="C96" s="29">
        <v>54</v>
      </c>
      <c r="D96" s="23" t="s">
        <v>94</v>
      </c>
      <c r="E96" s="24">
        <v>1398</v>
      </c>
      <c r="F96" s="25">
        <f>E96*C96</f>
        <v>75492</v>
      </c>
    </row>
    <row r="97" spans="1:6" ht="51.75">
      <c r="A97" s="76">
        <v>7.07</v>
      </c>
      <c r="B97" s="59" t="s">
        <v>107</v>
      </c>
      <c r="C97" s="29">
        <v>54</v>
      </c>
      <c r="D97" s="23" t="s">
        <v>94</v>
      </c>
      <c r="E97" s="24">
        <v>551</v>
      </c>
      <c r="F97" s="25">
        <f>E97*C97</f>
        <v>29754</v>
      </c>
    </row>
    <row r="98" spans="1:6" ht="39">
      <c r="A98" s="76">
        <v>7.08</v>
      </c>
      <c r="B98" s="59" t="s">
        <v>108</v>
      </c>
      <c r="C98" s="29">
        <v>3</v>
      </c>
      <c r="D98" s="23" t="s">
        <v>94</v>
      </c>
      <c r="E98" s="24">
        <v>12288</v>
      </c>
      <c r="F98" s="25">
        <f>C98*E98</f>
        <v>36864</v>
      </c>
    </row>
    <row r="99" spans="1:6" ht="39">
      <c r="A99" s="76"/>
      <c r="B99" s="59" t="s">
        <v>109</v>
      </c>
      <c r="C99" s="29"/>
      <c r="D99" s="23"/>
      <c r="E99" s="24"/>
      <c r="F99" s="25"/>
    </row>
    <row r="100" spans="1:6" ht="51.75">
      <c r="A100" s="76"/>
      <c r="B100" s="59" t="s">
        <v>110</v>
      </c>
      <c r="C100" s="29"/>
      <c r="D100" s="23"/>
      <c r="E100" s="24"/>
      <c r="F100" s="25"/>
    </row>
    <row r="101" spans="1:6" ht="51.75">
      <c r="A101" s="76"/>
      <c r="B101" s="59" t="s">
        <v>111</v>
      </c>
      <c r="C101" s="29"/>
      <c r="D101" s="23"/>
      <c r="E101" s="24"/>
      <c r="F101" s="25"/>
    </row>
    <row r="102" spans="1:6" ht="39">
      <c r="A102" s="76"/>
      <c r="B102" s="59" t="s">
        <v>112</v>
      </c>
      <c r="C102" s="29"/>
      <c r="D102" s="23"/>
      <c r="E102" s="24"/>
      <c r="F102" s="25"/>
    </row>
    <row r="103" spans="1:6" ht="26.25">
      <c r="A103" s="76"/>
      <c r="B103" s="59" t="s">
        <v>113</v>
      </c>
      <c r="C103" s="29"/>
      <c r="D103" s="23"/>
      <c r="E103" s="24"/>
      <c r="F103" s="25"/>
    </row>
    <row r="104" spans="1:6" ht="39">
      <c r="A104" s="76"/>
      <c r="B104" s="59" t="s">
        <v>114</v>
      </c>
      <c r="C104" s="29"/>
      <c r="D104" s="23"/>
      <c r="E104" s="24"/>
      <c r="F104" s="25"/>
    </row>
    <row r="105" spans="1:6" ht="26.25">
      <c r="A105" s="76">
        <v>7.09</v>
      </c>
      <c r="B105" s="59" t="s">
        <v>115</v>
      </c>
      <c r="C105" s="29">
        <v>14</v>
      </c>
      <c r="D105" s="23" t="s">
        <v>94</v>
      </c>
      <c r="E105" s="24">
        <v>10339</v>
      </c>
      <c r="F105" s="25">
        <f>C105*E105</f>
        <v>144746</v>
      </c>
    </row>
    <row r="106" spans="1:6" ht="26.25">
      <c r="A106" s="76">
        <v>7.1</v>
      </c>
      <c r="B106" s="59" t="s">
        <v>116</v>
      </c>
      <c r="C106" s="29">
        <v>13</v>
      </c>
      <c r="D106" s="23" t="s">
        <v>94</v>
      </c>
      <c r="E106" s="24">
        <v>10085</v>
      </c>
      <c r="F106" s="25">
        <f>C106*E106</f>
        <v>131105</v>
      </c>
    </row>
    <row r="107" spans="1:6" ht="39">
      <c r="A107" s="76">
        <v>7.11</v>
      </c>
      <c r="B107" s="59" t="s">
        <v>117</v>
      </c>
      <c r="C107" s="29">
        <v>38</v>
      </c>
      <c r="D107" s="23" t="s">
        <v>94</v>
      </c>
      <c r="E107" s="24">
        <v>9075</v>
      </c>
      <c r="F107" s="25">
        <f>C107*E107</f>
        <v>344850</v>
      </c>
    </row>
    <row r="108" spans="1:6" ht="39">
      <c r="A108" s="76">
        <v>7.12</v>
      </c>
      <c r="B108" s="59" t="s">
        <v>118</v>
      </c>
      <c r="C108" s="29">
        <v>4</v>
      </c>
      <c r="D108" s="23" t="s">
        <v>94</v>
      </c>
      <c r="E108" s="24">
        <v>6780</v>
      </c>
      <c r="F108" s="25">
        <f>C108*E108</f>
        <v>27120</v>
      </c>
    </row>
    <row r="109" spans="1:6" ht="39">
      <c r="A109" s="76">
        <v>7.13</v>
      </c>
      <c r="B109" s="59" t="s">
        <v>119</v>
      </c>
      <c r="C109" s="29">
        <v>65</v>
      </c>
      <c r="D109" s="23" t="s">
        <v>120</v>
      </c>
      <c r="E109" s="24">
        <v>6780</v>
      </c>
      <c r="F109" s="25">
        <f>C109*E109</f>
        <v>440700</v>
      </c>
    </row>
    <row r="110" spans="1:6" ht="26.25">
      <c r="A110" s="76"/>
      <c r="B110" s="59" t="s">
        <v>121</v>
      </c>
      <c r="C110" s="29"/>
      <c r="D110" s="23"/>
      <c r="E110" s="24"/>
      <c r="F110" s="25"/>
    </row>
    <row r="111" spans="1:6" ht="26.25">
      <c r="A111" s="76"/>
      <c r="B111" s="59" t="s">
        <v>122</v>
      </c>
      <c r="C111" s="29"/>
      <c r="D111" s="23"/>
      <c r="E111" s="24"/>
      <c r="F111" s="25"/>
    </row>
    <row r="112" spans="1:6" ht="39">
      <c r="A112" s="76"/>
      <c r="B112" s="59" t="s">
        <v>123</v>
      </c>
      <c r="C112" s="29"/>
      <c r="D112" s="23"/>
      <c r="E112" s="24"/>
      <c r="F112" s="25"/>
    </row>
    <row r="113" spans="1:6" ht="26.25">
      <c r="A113" s="76"/>
      <c r="B113" s="59" t="s">
        <v>124</v>
      </c>
      <c r="C113" s="29"/>
      <c r="D113" s="23"/>
      <c r="E113" s="24"/>
      <c r="F113" s="25"/>
    </row>
    <row r="114" spans="1:6" ht="26.25">
      <c r="A114" s="76"/>
      <c r="B114" s="59" t="s">
        <v>125</v>
      </c>
      <c r="C114" s="29"/>
      <c r="D114" s="23"/>
      <c r="E114" s="24"/>
      <c r="F114" s="25"/>
    </row>
    <row r="115" spans="1:6" ht="271.5">
      <c r="A115" s="76">
        <v>7.14</v>
      </c>
      <c r="B115" s="78" t="s">
        <v>126</v>
      </c>
      <c r="C115" s="29">
        <v>3</v>
      </c>
      <c r="D115" s="23" t="s">
        <v>120</v>
      </c>
      <c r="E115" s="24">
        <v>9237</v>
      </c>
      <c r="F115" s="25">
        <f>C115*E115</f>
        <v>27711</v>
      </c>
    </row>
    <row r="116" spans="1:6">
      <c r="A116" s="76"/>
      <c r="B116" s="239" t="s">
        <v>42</v>
      </c>
      <c r="C116" s="239"/>
      <c r="D116" s="239"/>
      <c r="E116" s="239"/>
      <c r="F116" s="77">
        <f>SUM(F73:F115)</f>
        <v>1798561</v>
      </c>
    </row>
    <row r="117" spans="1:6">
      <c r="A117" s="76"/>
      <c r="B117" s="8" t="s">
        <v>127</v>
      </c>
      <c r="C117" s="29"/>
      <c r="D117" s="23"/>
      <c r="E117" s="24"/>
      <c r="F117" s="25"/>
    </row>
    <row r="118" spans="1:6" ht="39">
      <c r="A118" s="76">
        <v>8.01</v>
      </c>
      <c r="B118" s="59" t="s">
        <v>128</v>
      </c>
      <c r="C118" s="29">
        <v>3</v>
      </c>
      <c r="D118" s="23" t="s">
        <v>94</v>
      </c>
      <c r="E118" s="24">
        <v>6610</v>
      </c>
      <c r="F118" s="25">
        <f>E118*C118</f>
        <v>19830</v>
      </c>
    </row>
    <row r="119" spans="1:6">
      <c r="A119" s="76"/>
      <c r="B119" s="59" t="s">
        <v>129</v>
      </c>
      <c r="C119" s="29"/>
      <c r="D119" s="23"/>
      <c r="E119" s="24"/>
      <c r="F119" s="25"/>
    </row>
    <row r="120" spans="1:6">
      <c r="A120" s="76"/>
      <c r="B120" s="59" t="s">
        <v>130</v>
      </c>
      <c r="C120" s="29"/>
      <c r="D120" s="23"/>
      <c r="E120" s="24"/>
      <c r="F120" s="25"/>
    </row>
    <row r="121" spans="1:6">
      <c r="A121" s="76" t="s">
        <v>131</v>
      </c>
      <c r="B121" s="79" t="s">
        <v>132</v>
      </c>
      <c r="C121" s="29"/>
      <c r="D121" s="23"/>
      <c r="E121" s="24"/>
      <c r="F121" s="25"/>
    </row>
    <row r="122" spans="1:6" ht="77.25">
      <c r="A122" s="76"/>
      <c r="B122" s="59" t="s">
        <v>133</v>
      </c>
      <c r="C122" s="29"/>
      <c r="D122" s="23"/>
      <c r="E122" s="24"/>
      <c r="F122" s="25"/>
    </row>
    <row r="123" spans="1:6">
      <c r="A123" s="76" t="s">
        <v>134</v>
      </c>
      <c r="B123" s="79" t="s">
        <v>135</v>
      </c>
      <c r="C123" s="29"/>
      <c r="D123" s="23"/>
      <c r="E123" s="24"/>
      <c r="F123" s="25"/>
    </row>
    <row r="124" spans="1:6" ht="26.25">
      <c r="A124" s="76"/>
      <c r="B124" s="59" t="s">
        <v>136</v>
      </c>
      <c r="C124" s="29"/>
      <c r="D124" s="23"/>
      <c r="E124" s="24"/>
      <c r="F124" s="25"/>
    </row>
    <row r="125" spans="1:6">
      <c r="A125" s="76" t="s">
        <v>37</v>
      </c>
      <c r="B125" s="79" t="s">
        <v>137</v>
      </c>
      <c r="C125" s="29"/>
      <c r="D125" s="23"/>
      <c r="E125" s="24"/>
      <c r="F125" s="25"/>
    </row>
    <row r="126" spans="1:6" ht="51.75">
      <c r="A126" s="76"/>
      <c r="B126" s="59" t="s">
        <v>138</v>
      </c>
      <c r="C126" s="29"/>
      <c r="D126" s="23"/>
      <c r="E126" s="24"/>
      <c r="F126" s="25"/>
    </row>
    <row r="127" spans="1:6" ht="51.75">
      <c r="A127" s="76"/>
      <c r="B127" s="59" t="s">
        <v>139</v>
      </c>
      <c r="C127" s="29"/>
      <c r="D127" s="23"/>
      <c r="E127" s="24"/>
      <c r="F127" s="25"/>
    </row>
    <row r="128" spans="1:6">
      <c r="A128" s="76" t="s">
        <v>32</v>
      </c>
      <c r="B128" s="79" t="s">
        <v>140</v>
      </c>
      <c r="C128" s="29"/>
      <c r="D128" s="23"/>
      <c r="E128" s="24"/>
      <c r="F128" s="25"/>
    </row>
    <row r="129" spans="1:6" ht="51.75">
      <c r="A129" s="76"/>
      <c r="B129" s="59" t="s">
        <v>141</v>
      </c>
      <c r="C129" s="29"/>
      <c r="D129" s="23"/>
      <c r="E129" s="24"/>
      <c r="F129" s="25"/>
    </row>
    <row r="130" spans="1:6">
      <c r="A130" s="76" t="s">
        <v>142</v>
      </c>
      <c r="B130" s="79" t="s">
        <v>143</v>
      </c>
      <c r="C130" s="29"/>
      <c r="D130" s="23"/>
      <c r="E130" s="24"/>
      <c r="F130" s="25"/>
    </row>
    <row r="131" spans="1:6" ht="115.5">
      <c r="A131" s="76"/>
      <c r="B131" s="59" t="s">
        <v>144</v>
      </c>
      <c r="C131" s="29"/>
      <c r="D131" s="23"/>
      <c r="E131" s="24"/>
      <c r="F131" s="25"/>
    </row>
    <row r="132" spans="1:6">
      <c r="A132" s="76" t="s">
        <v>145</v>
      </c>
      <c r="B132" s="79" t="s">
        <v>146</v>
      </c>
      <c r="C132" s="29"/>
      <c r="D132" s="23"/>
      <c r="E132" s="24"/>
      <c r="F132" s="25"/>
    </row>
    <row r="133" spans="1:6" ht="26.25">
      <c r="A133" s="76"/>
      <c r="B133" s="59" t="s">
        <v>147</v>
      </c>
      <c r="C133" s="29"/>
      <c r="D133" s="23"/>
      <c r="E133" s="24"/>
      <c r="F133" s="25"/>
    </row>
    <row r="134" spans="1:6">
      <c r="A134" s="76" t="s">
        <v>148</v>
      </c>
      <c r="B134" s="79" t="s">
        <v>149</v>
      </c>
      <c r="C134" s="29"/>
      <c r="D134" s="23"/>
      <c r="E134" s="24"/>
      <c r="F134" s="25"/>
    </row>
    <row r="135" spans="1:6" ht="26.25">
      <c r="A135" s="76"/>
      <c r="B135" s="59" t="s">
        <v>150</v>
      </c>
      <c r="C135" s="29"/>
      <c r="D135" s="23"/>
      <c r="E135" s="24"/>
      <c r="F135" s="25"/>
    </row>
    <row r="136" spans="1:6">
      <c r="A136" s="76" t="s">
        <v>151</v>
      </c>
      <c r="B136" s="79" t="s">
        <v>152</v>
      </c>
      <c r="C136" s="29"/>
      <c r="D136" s="23"/>
      <c r="E136" s="24"/>
      <c r="F136" s="25"/>
    </row>
    <row r="137" spans="1:6" ht="77.25">
      <c r="A137" s="76"/>
      <c r="B137" s="59" t="s">
        <v>153</v>
      </c>
      <c r="C137" s="29"/>
      <c r="D137" s="23"/>
      <c r="E137" s="24"/>
      <c r="F137" s="25"/>
    </row>
    <row r="138" spans="1:6">
      <c r="A138" s="76" t="s">
        <v>154</v>
      </c>
      <c r="B138" s="79" t="s">
        <v>155</v>
      </c>
      <c r="C138" s="29"/>
      <c r="D138" s="23"/>
      <c r="E138" s="24"/>
      <c r="F138" s="25"/>
    </row>
    <row r="139" spans="1:6" ht="26.25">
      <c r="A139" s="76"/>
      <c r="B139" s="59" t="s">
        <v>156</v>
      </c>
      <c r="C139" s="29"/>
      <c r="D139" s="23"/>
      <c r="E139" s="24"/>
      <c r="F139" s="25"/>
    </row>
    <row r="140" spans="1:6" ht="39">
      <c r="A140" s="76">
        <v>8.02</v>
      </c>
      <c r="B140" s="59" t="s">
        <v>157</v>
      </c>
      <c r="C140" s="29">
        <v>67</v>
      </c>
      <c r="D140" s="23" t="s">
        <v>94</v>
      </c>
      <c r="E140" s="24">
        <v>5847</v>
      </c>
      <c r="F140" s="25">
        <f>E140*C140</f>
        <v>391749</v>
      </c>
    </row>
    <row r="141" spans="1:6">
      <c r="A141" s="76"/>
      <c r="B141" s="59" t="s">
        <v>158</v>
      </c>
      <c r="C141" s="29"/>
      <c r="D141" s="23"/>
      <c r="E141" s="24"/>
      <c r="F141" s="25"/>
    </row>
    <row r="142" spans="1:6">
      <c r="A142" s="76"/>
      <c r="B142" s="59" t="s">
        <v>159</v>
      </c>
      <c r="C142" s="29"/>
      <c r="D142" s="23"/>
      <c r="E142" s="24"/>
      <c r="F142" s="25"/>
    </row>
    <row r="143" spans="1:6">
      <c r="A143" s="76"/>
      <c r="B143" s="59" t="s">
        <v>160</v>
      </c>
      <c r="C143" s="29"/>
      <c r="D143" s="23"/>
      <c r="E143" s="24"/>
      <c r="F143" s="25"/>
    </row>
    <row r="144" spans="1:6" ht="77.25">
      <c r="A144" s="76">
        <v>8.0299999999999994</v>
      </c>
      <c r="B144" s="59" t="s">
        <v>161</v>
      </c>
      <c r="C144" s="29">
        <v>84</v>
      </c>
      <c r="D144" s="23" t="s">
        <v>94</v>
      </c>
      <c r="E144" s="24">
        <v>3729</v>
      </c>
      <c r="F144" s="25">
        <f>E144*C144</f>
        <v>313236</v>
      </c>
    </row>
    <row r="145" spans="1:6">
      <c r="A145" s="76"/>
      <c r="B145" s="59" t="s">
        <v>159</v>
      </c>
      <c r="C145" s="29"/>
      <c r="D145" s="23"/>
      <c r="E145" s="24"/>
      <c r="F145" s="25"/>
    </row>
    <row r="146" spans="1:6">
      <c r="A146" s="76"/>
      <c r="B146" s="59" t="s">
        <v>162</v>
      </c>
      <c r="C146" s="29"/>
      <c r="D146" s="23"/>
      <c r="E146" s="24"/>
      <c r="F146" s="25"/>
    </row>
    <row r="147" spans="1:6">
      <c r="A147" s="76" t="s">
        <v>131</v>
      </c>
      <c r="B147" s="59" t="s">
        <v>132</v>
      </c>
      <c r="C147" s="29"/>
      <c r="D147" s="23"/>
      <c r="E147" s="24"/>
      <c r="F147" s="25"/>
    </row>
    <row r="148" spans="1:6">
      <c r="A148" s="76"/>
      <c r="B148" s="59" t="s">
        <v>163</v>
      </c>
      <c r="C148" s="29"/>
      <c r="D148" s="23"/>
      <c r="E148" s="24"/>
      <c r="F148" s="25"/>
    </row>
    <row r="149" spans="1:6">
      <c r="A149" s="76" t="s">
        <v>134</v>
      </c>
      <c r="B149" s="59" t="s">
        <v>135</v>
      </c>
      <c r="C149" s="29"/>
      <c r="D149" s="23"/>
      <c r="E149" s="24"/>
      <c r="F149" s="25"/>
    </row>
    <row r="150" spans="1:6" ht="26.25">
      <c r="A150" s="76"/>
      <c r="B150" s="59" t="s">
        <v>136</v>
      </c>
      <c r="C150" s="29"/>
      <c r="D150" s="23"/>
      <c r="E150" s="24"/>
      <c r="F150" s="25"/>
    </row>
    <row r="151" spans="1:6">
      <c r="A151" s="76" t="s">
        <v>37</v>
      </c>
      <c r="B151" s="59" t="s">
        <v>164</v>
      </c>
      <c r="C151" s="29"/>
      <c r="D151" s="23"/>
      <c r="E151" s="24"/>
      <c r="F151" s="25"/>
    </row>
    <row r="152" spans="1:6" ht="26.25">
      <c r="A152" s="76"/>
      <c r="B152" s="59" t="s">
        <v>165</v>
      </c>
      <c r="C152" s="29"/>
      <c r="D152" s="23"/>
      <c r="E152" s="24"/>
      <c r="F152" s="25"/>
    </row>
    <row r="153" spans="1:6">
      <c r="A153" s="76" t="s">
        <v>32</v>
      </c>
      <c r="B153" s="59" t="s">
        <v>152</v>
      </c>
      <c r="C153" s="29"/>
      <c r="D153" s="23"/>
      <c r="E153" s="24"/>
      <c r="F153" s="25"/>
    </row>
    <row r="154" spans="1:6">
      <c r="A154" s="76"/>
      <c r="B154" s="59" t="s">
        <v>163</v>
      </c>
      <c r="C154" s="29"/>
      <c r="D154" s="23"/>
      <c r="E154" s="24"/>
      <c r="F154" s="25"/>
    </row>
    <row r="155" spans="1:6">
      <c r="A155" s="76" t="s">
        <v>142</v>
      </c>
      <c r="B155" s="59" t="s">
        <v>155</v>
      </c>
      <c r="C155" s="29"/>
      <c r="D155" s="23"/>
      <c r="E155" s="24"/>
      <c r="F155" s="25"/>
    </row>
    <row r="156" spans="1:6">
      <c r="A156" s="76"/>
      <c r="B156" s="59" t="s">
        <v>163</v>
      </c>
      <c r="C156" s="29"/>
      <c r="D156" s="23"/>
      <c r="E156" s="24"/>
      <c r="F156" s="25"/>
    </row>
    <row r="157" spans="1:6">
      <c r="A157" s="76">
        <v>8.0399999999999991</v>
      </c>
      <c r="B157" s="79" t="s">
        <v>166</v>
      </c>
      <c r="C157" s="29"/>
      <c r="D157" s="23"/>
      <c r="E157" s="24"/>
      <c r="F157" s="25"/>
    </row>
    <row r="158" spans="1:6" ht="128.25">
      <c r="A158" s="76"/>
      <c r="B158" s="59" t="s">
        <v>167</v>
      </c>
      <c r="C158" s="29"/>
      <c r="D158" s="23"/>
      <c r="E158" s="24"/>
      <c r="F158" s="25"/>
    </row>
    <row r="159" spans="1:6">
      <c r="A159" s="76"/>
      <c r="B159" s="59" t="s">
        <v>168</v>
      </c>
      <c r="C159" s="29">
        <v>2</v>
      </c>
      <c r="D159" s="23" t="s">
        <v>94</v>
      </c>
      <c r="E159" s="24">
        <v>13983</v>
      </c>
      <c r="F159" s="25">
        <f>E159*C159</f>
        <v>27966</v>
      </c>
    </row>
    <row r="160" spans="1:6" ht="26.25">
      <c r="A160" s="76">
        <v>8.0500000000000007</v>
      </c>
      <c r="B160" s="45" t="s">
        <v>169</v>
      </c>
      <c r="C160" s="29"/>
      <c r="D160" s="23"/>
      <c r="E160" s="24"/>
      <c r="F160" s="25"/>
    </row>
    <row r="161" spans="1:6" ht="39">
      <c r="A161" s="80"/>
      <c r="B161" s="81" t="s">
        <v>170</v>
      </c>
      <c r="C161" s="67"/>
      <c r="D161" s="64"/>
      <c r="E161" s="65"/>
      <c r="F161" s="82"/>
    </row>
    <row r="162" spans="1:6" ht="77.25">
      <c r="A162" s="83"/>
      <c r="B162" s="84" t="s">
        <v>171</v>
      </c>
      <c r="C162" s="85"/>
      <c r="D162" s="86"/>
      <c r="E162" s="87"/>
      <c r="F162" s="88"/>
    </row>
    <row r="163" spans="1:6">
      <c r="A163" s="83"/>
      <c r="B163" s="62" t="s">
        <v>168</v>
      </c>
      <c r="C163" s="89">
        <v>1</v>
      </c>
      <c r="D163" s="90" t="s">
        <v>172</v>
      </c>
      <c r="E163" s="91">
        <v>17797</v>
      </c>
      <c r="F163" s="92">
        <f>C163*E163</f>
        <v>17797</v>
      </c>
    </row>
    <row r="164" spans="1:6" ht="39">
      <c r="A164" s="83">
        <v>8.06</v>
      </c>
      <c r="B164" s="84" t="s">
        <v>173</v>
      </c>
      <c r="C164" s="89">
        <v>1</v>
      </c>
      <c r="D164" s="90" t="s">
        <v>172</v>
      </c>
      <c r="E164" s="91">
        <v>7699</v>
      </c>
      <c r="F164" s="92">
        <f>C164*E164</f>
        <v>7699</v>
      </c>
    </row>
    <row r="165" spans="1:6">
      <c r="A165" s="83"/>
      <c r="B165" s="93" t="s">
        <v>445</v>
      </c>
      <c r="C165" s="89"/>
      <c r="D165" s="90"/>
      <c r="E165" s="91"/>
      <c r="F165" s="92">
        <f>SUM(F118:F164)</f>
        <v>778277</v>
      </c>
    </row>
    <row r="168" spans="1:6" ht="15.75">
      <c r="A168" s="226" t="s">
        <v>174</v>
      </c>
      <c r="B168" s="226"/>
      <c r="C168" s="226"/>
      <c r="D168" s="226"/>
      <c r="E168" s="226"/>
      <c r="F168" s="226"/>
    </row>
    <row r="169" spans="1:6" ht="15.75">
      <c r="A169" s="227" t="s">
        <v>175</v>
      </c>
      <c r="B169" s="228"/>
      <c r="C169" s="228"/>
      <c r="D169" s="228"/>
      <c r="E169" s="228"/>
      <c r="F169" s="229"/>
    </row>
    <row r="170" spans="1:6" ht="30">
      <c r="A170" s="94" t="s">
        <v>5</v>
      </c>
      <c r="B170" s="94" t="s">
        <v>176</v>
      </c>
      <c r="C170" s="94" t="s">
        <v>7</v>
      </c>
      <c r="D170" s="94" t="s">
        <v>8</v>
      </c>
      <c r="E170" s="94" t="s">
        <v>177</v>
      </c>
      <c r="F170" s="94" t="s">
        <v>178</v>
      </c>
    </row>
    <row r="171" spans="1:6">
      <c r="A171" s="95">
        <v>1</v>
      </c>
      <c r="B171" s="96" t="s">
        <v>179</v>
      </c>
      <c r="C171" s="97"/>
      <c r="D171" s="95"/>
      <c r="E171" s="95"/>
      <c r="F171" s="98"/>
    </row>
    <row r="172" spans="1:6" ht="57">
      <c r="A172" s="97">
        <v>1.01</v>
      </c>
      <c r="B172" s="99" t="s">
        <v>180</v>
      </c>
      <c r="C172" s="100">
        <v>250</v>
      </c>
      <c r="D172" s="97" t="s">
        <v>181</v>
      </c>
      <c r="E172" s="101">
        <v>33</v>
      </c>
      <c r="F172" s="102">
        <f>C172*E172</f>
        <v>8250</v>
      </c>
    </row>
    <row r="173" spans="1:6" ht="57">
      <c r="A173" s="97">
        <v>1.02</v>
      </c>
      <c r="B173" s="99" t="s">
        <v>182</v>
      </c>
      <c r="C173" s="100"/>
      <c r="D173" s="97"/>
      <c r="E173" s="101"/>
      <c r="F173" s="102"/>
    </row>
    <row r="174" spans="1:6">
      <c r="A174" s="97" t="s">
        <v>183</v>
      </c>
      <c r="B174" s="99" t="s">
        <v>184</v>
      </c>
      <c r="C174" s="97">
        <v>2</v>
      </c>
      <c r="D174" s="97" t="s">
        <v>120</v>
      </c>
      <c r="E174" s="101">
        <v>387</v>
      </c>
      <c r="F174" s="102">
        <f>C174*E174</f>
        <v>774</v>
      </c>
    </row>
    <row r="175" spans="1:6" ht="71.25">
      <c r="A175" s="97">
        <v>1.03</v>
      </c>
      <c r="B175" s="99" t="s">
        <v>185</v>
      </c>
      <c r="C175" s="97">
        <v>20</v>
      </c>
      <c r="D175" s="97" t="s">
        <v>94</v>
      </c>
      <c r="E175" s="101">
        <v>310</v>
      </c>
      <c r="F175" s="102">
        <f>C175*E175</f>
        <v>6200</v>
      </c>
    </row>
    <row r="176" spans="1:6" ht="15.75" thickBot="1">
      <c r="A176" s="97">
        <v>1.04</v>
      </c>
      <c r="B176" s="99" t="s">
        <v>186</v>
      </c>
      <c r="C176" s="97">
        <v>1</v>
      </c>
      <c r="D176" s="97" t="s">
        <v>94</v>
      </c>
      <c r="E176" s="101">
        <v>345</v>
      </c>
      <c r="F176" s="102">
        <f>C176*E176</f>
        <v>345</v>
      </c>
    </row>
    <row r="177" spans="1:6" ht="15.75" thickBot="1">
      <c r="A177" s="103"/>
      <c r="B177" s="104" t="s">
        <v>187</v>
      </c>
      <c r="C177" s="105" t="s">
        <v>188</v>
      </c>
      <c r="D177" s="97"/>
      <c r="E177" s="106"/>
      <c r="F177" s="107">
        <f>SUM(F172:F176)</f>
        <v>15569</v>
      </c>
    </row>
    <row r="178" spans="1:6">
      <c r="A178" s="95">
        <v>2</v>
      </c>
      <c r="B178" s="108" t="s">
        <v>189</v>
      </c>
      <c r="C178" s="97"/>
      <c r="D178" s="97"/>
      <c r="E178" s="101"/>
      <c r="F178" s="109"/>
    </row>
    <row r="179" spans="1:6" ht="71.25">
      <c r="A179" s="97">
        <v>2.0099999999999998</v>
      </c>
      <c r="B179" s="99" t="s">
        <v>190</v>
      </c>
      <c r="C179" s="97">
        <v>60</v>
      </c>
      <c r="D179" s="97" t="s">
        <v>120</v>
      </c>
      <c r="E179" s="101">
        <v>466</v>
      </c>
      <c r="F179" s="102">
        <f>C179*E179</f>
        <v>27960</v>
      </c>
    </row>
    <row r="180" spans="1:6" ht="28.5">
      <c r="A180" s="97">
        <v>2.02</v>
      </c>
      <c r="B180" s="99" t="s">
        <v>191</v>
      </c>
      <c r="C180" s="97">
        <v>4</v>
      </c>
      <c r="D180" s="97" t="s">
        <v>120</v>
      </c>
      <c r="E180" s="101">
        <v>3883</v>
      </c>
      <c r="F180" s="102">
        <f>C180*E180</f>
        <v>15532</v>
      </c>
    </row>
    <row r="181" spans="1:6" ht="29.25">
      <c r="A181" s="97">
        <v>2.0299999999999998</v>
      </c>
      <c r="B181" s="99" t="s">
        <v>192</v>
      </c>
      <c r="C181" s="97">
        <v>4</v>
      </c>
      <c r="D181" s="97" t="s">
        <v>120</v>
      </c>
      <c r="E181" s="101">
        <v>705</v>
      </c>
      <c r="F181" s="102">
        <f>C181*E181</f>
        <v>2820</v>
      </c>
    </row>
    <row r="182" spans="1:6" ht="42.75">
      <c r="A182" s="97">
        <v>2.04</v>
      </c>
      <c r="B182" s="99" t="s">
        <v>193</v>
      </c>
      <c r="C182" s="97">
        <v>1200</v>
      </c>
      <c r="D182" s="97" t="s">
        <v>194</v>
      </c>
      <c r="E182" s="101">
        <v>35</v>
      </c>
      <c r="F182" s="102">
        <f>C182*E182</f>
        <v>42000</v>
      </c>
    </row>
    <row r="183" spans="1:6" ht="44.25">
      <c r="A183" s="97">
        <v>2.0499999999999998</v>
      </c>
      <c r="B183" s="99" t="s">
        <v>195</v>
      </c>
      <c r="C183" s="97">
        <v>60</v>
      </c>
      <c r="D183" s="97" t="s">
        <v>120</v>
      </c>
      <c r="E183" s="101">
        <v>270</v>
      </c>
      <c r="F183" s="102">
        <f>C184*E183</f>
        <v>16200</v>
      </c>
    </row>
    <row r="184" spans="1:6" ht="44.25">
      <c r="A184" s="97">
        <v>2.06</v>
      </c>
      <c r="B184" s="99" t="s">
        <v>196</v>
      </c>
      <c r="C184" s="97">
        <v>60</v>
      </c>
      <c r="D184" s="97" t="s">
        <v>120</v>
      </c>
      <c r="E184" s="101">
        <v>252</v>
      </c>
      <c r="F184" s="102">
        <f>C184*E184</f>
        <v>15120</v>
      </c>
    </row>
    <row r="185" spans="1:6" ht="28.5">
      <c r="A185" s="97">
        <v>2.0699999999999998</v>
      </c>
      <c r="B185" s="99" t="s">
        <v>197</v>
      </c>
      <c r="C185" s="97">
        <v>2</v>
      </c>
      <c r="D185" s="97" t="s">
        <v>198</v>
      </c>
      <c r="E185" s="101">
        <v>8329</v>
      </c>
      <c r="F185" s="102">
        <f>C185*E185</f>
        <v>16658</v>
      </c>
    </row>
    <row r="186" spans="1:6" ht="28.5">
      <c r="A186" s="97"/>
      <c r="B186" s="99" t="s">
        <v>199</v>
      </c>
      <c r="C186" s="97"/>
      <c r="D186" s="97"/>
      <c r="E186" s="101"/>
      <c r="F186" s="102"/>
    </row>
    <row r="187" spans="1:6">
      <c r="A187" s="97"/>
      <c r="B187" s="99" t="s">
        <v>200</v>
      </c>
      <c r="C187" s="97"/>
      <c r="D187" s="97"/>
      <c r="E187" s="101"/>
      <c r="F187" s="102"/>
    </row>
    <row r="188" spans="1:6">
      <c r="A188" s="97"/>
      <c r="B188" s="99" t="s">
        <v>201</v>
      </c>
      <c r="C188" s="97"/>
      <c r="D188" s="97"/>
      <c r="E188" s="101"/>
      <c r="F188" s="102"/>
    </row>
    <row r="189" spans="1:6">
      <c r="A189" s="97"/>
      <c r="B189" s="99" t="s">
        <v>202</v>
      </c>
      <c r="C189" s="97"/>
      <c r="D189" s="97"/>
      <c r="E189" s="101"/>
      <c r="F189" s="102"/>
    </row>
    <row r="190" spans="1:6">
      <c r="A190" s="97"/>
      <c r="B190" s="99" t="s">
        <v>203</v>
      </c>
      <c r="C190" s="97"/>
      <c r="D190" s="97"/>
      <c r="E190" s="101"/>
      <c r="F190" s="102"/>
    </row>
    <row r="191" spans="1:6" ht="28.5">
      <c r="A191" s="97">
        <v>2.08</v>
      </c>
      <c r="B191" s="99" t="s">
        <v>204</v>
      </c>
      <c r="C191" s="97">
        <v>1</v>
      </c>
      <c r="D191" s="97" t="s">
        <v>198</v>
      </c>
      <c r="E191" s="101">
        <v>846</v>
      </c>
      <c r="F191" s="102">
        <f>C191*E191</f>
        <v>846</v>
      </c>
    </row>
    <row r="192" spans="1:6" ht="57.75" thickBot="1">
      <c r="A192" s="101">
        <v>2.09</v>
      </c>
      <c r="B192" s="110" t="s">
        <v>205</v>
      </c>
      <c r="C192" s="97">
        <v>60</v>
      </c>
      <c r="D192" s="97" t="s">
        <v>206</v>
      </c>
      <c r="E192" s="101">
        <v>59</v>
      </c>
      <c r="F192" s="111">
        <f>C192*E192</f>
        <v>3540</v>
      </c>
    </row>
    <row r="193" spans="1:6" ht="15.75" thickBot="1">
      <c r="A193" s="112"/>
      <c r="B193" s="104" t="s">
        <v>207</v>
      </c>
      <c r="C193" s="105" t="s">
        <v>208</v>
      </c>
      <c r="D193" s="97"/>
      <c r="E193" s="106"/>
      <c r="F193" s="107">
        <f>SUM(F179:F192)</f>
        <v>140676</v>
      </c>
    </row>
    <row r="194" spans="1:6">
      <c r="A194" s="95">
        <v>3</v>
      </c>
      <c r="B194" s="113" t="s">
        <v>209</v>
      </c>
      <c r="C194" s="97"/>
      <c r="D194" s="97"/>
      <c r="E194" s="101"/>
      <c r="F194" s="109"/>
    </row>
    <row r="195" spans="1:6" ht="174">
      <c r="A195" s="97">
        <v>3.01</v>
      </c>
      <c r="B195" s="114" t="s">
        <v>210</v>
      </c>
      <c r="C195" s="97">
        <v>20</v>
      </c>
      <c r="D195" s="97" t="s">
        <v>206</v>
      </c>
      <c r="E195" s="101">
        <v>2430</v>
      </c>
      <c r="F195" s="102">
        <f>C195*E195</f>
        <v>48600</v>
      </c>
    </row>
    <row r="196" spans="1:6" ht="187.5">
      <c r="A196" s="97">
        <v>3.02</v>
      </c>
      <c r="B196" s="114" t="s">
        <v>211</v>
      </c>
      <c r="C196" s="97">
        <v>40</v>
      </c>
      <c r="D196" s="97" t="s">
        <v>206</v>
      </c>
      <c r="E196" s="101">
        <v>1814</v>
      </c>
      <c r="F196" s="102">
        <f>C196*E196</f>
        <v>72560</v>
      </c>
    </row>
    <row r="197" spans="1:6">
      <c r="A197" s="97"/>
      <c r="B197" s="115"/>
      <c r="C197" s="97"/>
      <c r="D197" s="97"/>
      <c r="E197" s="101"/>
      <c r="F197" s="102"/>
    </row>
    <row r="198" spans="1:6" ht="174">
      <c r="A198" s="97">
        <v>3.03</v>
      </c>
      <c r="B198" s="99" t="s">
        <v>212</v>
      </c>
      <c r="C198" s="97">
        <v>4</v>
      </c>
      <c r="D198" s="97" t="s">
        <v>120</v>
      </c>
      <c r="E198" s="101">
        <v>1943</v>
      </c>
      <c r="F198" s="102">
        <f>C199*E198</f>
        <v>7772</v>
      </c>
    </row>
    <row r="199" spans="1:6" ht="144.75" thickBot="1">
      <c r="A199" s="97">
        <v>3.04</v>
      </c>
      <c r="B199" s="116" t="s">
        <v>213</v>
      </c>
      <c r="C199" s="97">
        <v>4</v>
      </c>
      <c r="D199" s="97" t="s">
        <v>206</v>
      </c>
      <c r="E199" s="101">
        <v>1772</v>
      </c>
      <c r="F199" s="111">
        <f>C199*E199</f>
        <v>7088</v>
      </c>
    </row>
    <row r="200" spans="1:6" ht="30.75" thickBot="1">
      <c r="A200" s="112"/>
      <c r="B200" s="117" t="s">
        <v>214</v>
      </c>
      <c r="C200" s="105" t="s">
        <v>215</v>
      </c>
      <c r="D200" s="97"/>
      <c r="E200" s="106"/>
      <c r="F200" s="107">
        <f>SUM(F195:F199)</f>
        <v>136020</v>
      </c>
    </row>
    <row r="201" spans="1:6">
      <c r="A201" s="95">
        <v>4</v>
      </c>
      <c r="B201" s="108" t="s">
        <v>216</v>
      </c>
      <c r="C201" s="97"/>
      <c r="D201" s="97"/>
      <c r="E201" s="101"/>
      <c r="F201" s="109"/>
    </row>
    <row r="202" spans="1:6" ht="85.5">
      <c r="A202" s="97">
        <v>4.01</v>
      </c>
      <c r="B202" s="99" t="s">
        <v>217</v>
      </c>
      <c r="C202" s="97"/>
      <c r="D202" s="97"/>
      <c r="E202" s="101"/>
      <c r="F202" s="102"/>
    </row>
    <row r="203" spans="1:6">
      <c r="A203" s="97" t="s">
        <v>218</v>
      </c>
      <c r="B203" s="99" t="s">
        <v>219</v>
      </c>
      <c r="C203" s="97">
        <v>20</v>
      </c>
      <c r="D203" s="97" t="s">
        <v>181</v>
      </c>
      <c r="E203" s="101">
        <v>161</v>
      </c>
      <c r="F203" s="102">
        <f>C203*E203</f>
        <v>3220</v>
      </c>
    </row>
    <row r="204" spans="1:6">
      <c r="A204" s="97" t="s">
        <v>220</v>
      </c>
      <c r="B204" s="99" t="s">
        <v>221</v>
      </c>
      <c r="C204" s="97">
        <v>100</v>
      </c>
      <c r="D204" s="97" t="s">
        <v>181</v>
      </c>
      <c r="E204" s="101">
        <v>127</v>
      </c>
      <c r="F204" s="102">
        <f>C204*E204</f>
        <v>12700</v>
      </c>
    </row>
    <row r="205" spans="1:6">
      <c r="A205" s="97" t="s">
        <v>222</v>
      </c>
      <c r="B205" s="99" t="s">
        <v>223</v>
      </c>
      <c r="C205" s="97">
        <v>200</v>
      </c>
      <c r="D205" s="97" t="s">
        <v>181</v>
      </c>
      <c r="E205" s="101">
        <v>112</v>
      </c>
      <c r="F205" s="102">
        <f>C205*E205</f>
        <v>22400</v>
      </c>
    </row>
    <row r="206" spans="1:6" ht="28.5">
      <c r="A206" s="97">
        <v>4.0199999999999996</v>
      </c>
      <c r="B206" s="99" t="s">
        <v>224</v>
      </c>
      <c r="C206" s="118"/>
      <c r="D206" s="97"/>
      <c r="E206" s="101"/>
      <c r="F206" s="102"/>
    </row>
    <row r="207" spans="1:6">
      <c r="A207" s="97"/>
      <c r="B207" s="99" t="s">
        <v>225</v>
      </c>
      <c r="C207" s="97">
        <v>5</v>
      </c>
      <c r="D207" s="97" t="s">
        <v>181</v>
      </c>
      <c r="E207" s="102">
        <v>28</v>
      </c>
      <c r="F207" s="102">
        <f>C207*E207</f>
        <v>140</v>
      </c>
    </row>
    <row r="208" spans="1:6">
      <c r="A208" s="97"/>
      <c r="B208" s="99" t="s">
        <v>226</v>
      </c>
      <c r="C208" s="97">
        <v>5</v>
      </c>
      <c r="D208" s="97" t="s">
        <v>181</v>
      </c>
      <c r="E208" s="102">
        <v>33</v>
      </c>
      <c r="F208" s="102">
        <f>C208*E208</f>
        <v>165</v>
      </c>
    </row>
    <row r="209" spans="1:6">
      <c r="A209" s="97"/>
      <c r="B209" s="99" t="s">
        <v>227</v>
      </c>
      <c r="C209" s="97">
        <v>5</v>
      </c>
      <c r="D209" s="97" t="s">
        <v>181</v>
      </c>
      <c r="E209" s="102">
        <v>42</v>
      </c>
      <c r="F209" s="102">
        <f>C209*E209</f>
        <v>210</v>
      </c>
    </row>
    <row r="210" spans="1:6" ht="72">
      <c r="A210" s="97">
        <v>4.03</v>
      </c>
      <c r="B210" s="99" t="s">
        <v>228</v>
      </c>
      <c r="C210" s="118"/>
      <c r="D210" s="97"/>
      <c r="E210" s="97"/>
      <c r="F210" s="102"/>
    </row>
    <row r="211" spans="1:6">
      <c r="A211" s="97" t="s">
        <v>218</v>
      </c>
      <c r="B211" s="99" t="s">
        <v>229</v>
      </c>
      <c r="C211" s="97">
        <v>10</v>
      </c>
      <c r="D211" s="97" t="s">
        <v>120</v>
      </c>
      <c r="E211" s="101">
        <v>610</v>
      </c>
      <c r="F211" s="102">
        <f>C211*E211</f>
        <v>6100</v>
      </c>
    </row>
    <row r="212" spans="1:6">
      <c r="A212" s="97" t="s">
        <v>220</v>
      </c>
      <c r="B212" s="99" t="s">
        <v>230</v>
      </c>
      <c r="C212" s="97">
        <v>10</v>
      </c>
      <c r="D212" s="97" t="s">
        <v>120</v>
      </c>
      <c r="E212" s="101">
        <v>493</v>
      </c>
      <c r="F212" s="102">
        <f>C212*E212</f>
        <v>4930</v>
      </c>
    </row>
    <row r="213" spans="1:6">
      <c r="A213" s="97" t="s">
        <v>222</v>
      </c>
      <c r="B213" s="99" t="s">
        <v>231</v>
      </c>
      <c r="C213" s="97">
        <v>15</v>
      </c>
      <c r="D213" s="97" t="s">
        <v>120</v>
      </c>
      <c r="E213" s="101">
        <v>434</v>
      </c>
      <c r="F213" s="102">
        <f>C213*E213</f>
        <v>6510</v>
      </c>
    </row>
    <row r="214" spans="1:6">
      <c r="A214" s="97" t="s">
        <v>232</v>
      </c>
      <c r="B214" s="99" t="s">
        <v>233</v>
      </c>
      <c r="C214" s="97">
        <v>15</v>
      </c>
      <c r="D214" s="97" t="s">
        <v>120</v>
      </c>
      <c r="E214" s="101">
        <v>329</v>
      </c>
      <c r="F214" s="102">
        <f>C214*E214</f>
        <v>4935</v>
      </c>
    </row>
    <row r="215" spans="1:6" ht="28.5">
      <c r="A215" s="97">
        <v>4.04</v>
      </c>
      <c r="B215" s="99" t="s">
        <v>234</v>
      </c>
      <c r="C215" s="97">
        <v>10</v>
      </c>
      <c r="D215" s="97" t="s">
        <v>181</v>
      </c>
      <c r="E215" s="101">
        <v>164</v>
      </c>
      <c r="F215" s="102">
        <f>C215*E215</f>
        <v>1640</v>
      </c>
    </row>
    <row r="216" spans="1:6" ht="42.75">
      <c r="A216" s="97">
        <v>4.05</v>
      </c>
      <c r="B216" s="99" t="s">
        <v>235</v>
      </c>
      <c r="C216" s="97"/>
      <c r="D216" s="97"/>
      <c r="E216" s="101"/>
      <c r="F216" s="102"/>
    </row>
    <row r="217" spans="1:6">
      <c r="A217" s="97" t="s">
        <v>236</v>
      </c>
      <c r="B217" s="99" t="s">
        <v>237</v>
      </c>
      <c r="C217" s="97">
        <v>30</v>
      </c>
      <c r="D217" s="97" t="s">
        <v>194</v>
      </c>
      <c r="E217" s="101">
        <v>100</v>
      </c>
      <c r="F217" s="102">
        <f>C217*E217</f>
        <v>3000</v>
      </c>
    </row>
    <row r="218" spans="1:6">
      <c r="A218" s="97" t="s">
        <v>238</v>
      </c>
      <c r="B218" s="99" t="s">
        <v>239</v>
      </c>
      <c r="C218" s="97">
        <v>15</v>
      </c>
      <c r="D218" s="97" t="s">
        <v>194</v>
      </c>
      <c r="E218" s="101">
        <v>140</v>
      </c>
      <c r="F218" s="102">
        <f>C218*E218</f>
        <v>2100</v>
      </c>
    </row>
    <row r="219" spans="1:6">
      <c r="A219" s="97" t="s">
        <v>240</v>
      </c>
      <c r="B219" s="99" t="s">
        <v>241</v>
      </c>
      <c r="C219" s="97">
        <v>22</v>
      </c>
      <c r="D219" s="97" t="s">
        <v>194</v>
      </c>
      <c r="E219" s="101">
        <v>160</v>
      </c>
      <c r="F219" s="102">
        <f>C219*E219</f>
        <v>3520</v>
      </c>
    </row>
    <row r="220" spans="1:6">
      <c r="A220" s="97">
        <v>4.0599999999999996</v>
      </c>
      <c r="B220" s="99" t="s">
        <v>242</v>
      </c>
      <c r="C220" s="97">
        <v>55</v>
      </c>
      <c r="D220" s="97" t="s">
        <v>181</v>
      </c>
      <c r="E220" s="101">
        <v>25</v>
      </c>
      <c r="F220" s="102">
        <f>C220*E220</f>
        <v>1375</v>
      </c>
    </row>
    <row r="221" spans="1:6" ht="57.75">
      <c r="A221" s="97">
        <v>4.07</v>
      </c>
      <c r="B221" s="99" t="s">
        <v>243</v>
      </c>
      <c r="C221" s="97"/>
      <c r="D221" s="97"/>
      <c r="E221" s="101"/>
      <c r="F221" s="102"/>
    </row>
    <row r="222" spans="1:6">
      <c r="A222" s="97" t="s">
        <v>218</v>
      </c>
      <c r="B222" s="114" t="s">
        <v>244</v>
      </c>
      <c r="C222" s="97">
        <v>10</v>
      </c>
      <c r="D222" s="97" t="s">
        <v>194</v>
      </c>
      <c r="E222" s="101">
        <v>325</v>
      </c>
      <c r="F222" s="102">
        <f>C222*E222</f>
        <v>3250</v>
      </c>
    </row>
    <row r="223" spans="1:6" ht="42.75">
      <c r="A223" s="97">
        <v>4.08</v>
      </c>
      <c r="B223" s="114" t="s">
        <v>245</v>
      </c>
      <c r="C223" s="119"/>
      <c r="D223" s="119"/>
      <c r="E223" s="120"/>
      <c r="F223" s="102"/>
    </row>
    <row r="224" spans="1:6">
      <c r="A224" s="97" t="s">
        <v>218</v>
      </c>
      <c r="B224" s="114" t="s">
        <v>246</v>
      </c>
      <c r="C224" s="97">
        <v>30</v>
      </c>
      <c r="D224" s="97" t="s">
        <v>194</v>
      </c>
      <c r="E224" s="101">
        <v>83</v>
      </c>
      <c r="F224" s="102">
        <f>C224*E224</f>
        <v>2490</v>
      </c>
    </row>
    <row r="225" spans="1:6">
      <c r="A225" s="97" t="s">
        <v>247</v>
      </c>
      <c r="B225" s="114" t="s">
        <v>248</v>
      </c>
      <c r="C225" s="97">
        <v>20</v>
      </c>
      <c r="D225" s="97" t="s">
        <v>194</v>
      </c>
      <c r="E225" s="101">
        <v>120</v>
      </c>
      <c r="F225" s="102">
        <f>C225*E225</f>
        <v>2400</v>
      </c>
    </row>
    <row r="226" spans="1:6" ht="15.75" thickBot="1">
      <c r="A226" s="97" t="s">
        <v>249</v>
      </c>
      <c r="B226" s="116" t="s">
        <v>250</v>
      </c>
      <c r="C226" s="97">
        <v>40</v>
      </c>
      <c r="D226" s="97" t="s">
        <v>194</v>
      </c>
      <c r="E226" s="101">
        <v>181</v>
      </c>
      <c r="F226" s="111">
        <f>C226*E226</f>
        <v>7240</v>
      </c>
    </row>
    <row r="227" spans="1:6" ht="15.75" thickBot="1">
      <c r="A227" s="112"/>
      <c r="B227" s="104" t="s">
        <v>251</v>
      </c>
      <c r="C227" s="105" t="s">
        <v>252</v>
      </c>
      <c r="D227" s="97"/>
      <c r="E227" s="106"/>
      <c r="F227" s="107">
        <f>SUM(F203:F226)</f>
        <v>88325</v>
      </c>
    </row>
    <row r="228" spans="1:6">
      <c r="A228" s="95">
        <v>5</v>
      </c>
      <c r="B228" s="108" t="s">
        <v>253</v>
      </c>
      <c r="C228" s="97"/>
      <c r="D228" s="97"/>
      <c r="E228" s="101"/>
      <c r="F228" s="109"/>
    </row>
    <row r="229" spans="1:6" ht="71.25">
      <c r="A229" s="95"/>
      <c r="B229" s="99" t="s">
        <v>254</v>
      </c>
      <c r="C229" s="97"/>
      <c r="D229" s="97"/>
      <c r="E229" s="101"/>
      <c r="F229" s="102"/>
    </row>
    <row r="230" spans="1:6" ht="145.5">
      <c r="A230" s="121">
        <v>5.01</v>
      </c>
      <c r="B230" s="122" t="s">
        <v>255</v>
      </c>
      <c r="C230" s="121">
        <v>65</v>
      </c>
      <c r="D230" s="121" t="s">
        <v>120</v>
      </c>
      <c r="E230" s="123">
        <v>2422</v>
      </c>
      <c r="F230" s="124">
        <f>C230*E230</f>
        <v>157430</v>
      </c>
    </row>
    <row r="231" spans="1:6" ht="30">
      <c r="A231" s="97"/>
      <c r="B231" s="125" t="s">
        <v>256</v>
      </c>
      <c r="C231" s="97"/>
      <c r="D231" s="97"/>
      <c r="E231" s="126"/>
      <c r="F231" s="102"/>
    </row>
    <row r="232" spans="1:6" ht="71.25">
      <c r="A232" s="97"/>
      <c r="B232" s="99" t="s">
        <v>257</v>
      </c>
      <c r="C232" s="97"/>
      <c r="D232" s="97"/>
      <c r="E232" s="127"/>
      <c r="F232" s="102"/>
    </row>
    <row r="233" spans="1:6" ht="114.75">
      <c r="A233" s="121">
        <v>5.0199999999999996</v>
      </c>
      <c r="B233" s="122" t="s">
        <v>258</v>
      </c>
      <c r="C233" s="121">
        <v>20</v>
      </c>
      <c r="D233" s="121" t="s">
        <v>120</v>
      </c>
      <c r="E233" s="128">
        <v>804</v>
      </c>
      <c r="F233" s="124">
        <f>C233*E233</f>
        <v>16080</v>
      </c>
    </row>
    <row r="234" spans="1:6" ht="30">
      <c r="A234" s="97"/>
      <c r="B234" s="125" t="s">
        <v>256</v>
      </c>
      <c r="C234" s="97"/>
      <c r="D234" s="97"/>
      <c r="E234" s="101"/>
      <c r="F234" s="102"/>
    </row>
    <row r="235" spans="1:6" ht="129">
      <c r="A235" s="121"/>
      <c r="B235" s="122" t="s">
        <v>259</v>
      </c>
      <c r="C235" s="121">
        <v>4</v>
      </c>
      <c r="D235" s="121" t="s">
        <v>120</v>
      </c>
      <c r="E235" s="128">
        <v>1835</v>
      </c>
      <c r="F235" s="124">
        <f>C235*E235</f>
        <v>7340</v>
      </c>
    </row>
    <row r="236" spans="1:6" ht="57">
      <c r="A236" s="121">
        <v>5.03</v>
      </c>
      <c r="B236" s="122" t="s">
        <v>260</v>
      </c>
      <c r="C236" s="121">
        <v>25</v>
      </c>
      <c r="D236" s="121" t="s">
        <v>120</v>
      </c>
      <c r="E236" s="128">
        <v>3200</v>
      </c>
      <c r="F236" s="124">
        <f t="shared" ref="F236:F241" si="2">C236*E236</f>
        <v>80000</v>
      </c>
    </row>
    <row r="237" spans="1:6" ht="42.75">
      <c r="A237" s="97">
        <v>5.04</v>
      </c>
      <c r="B237" s="99" t="s">
        <v>261</v>
      </c>
      <c r="C237" s="97">
        <v>7</v>
      </c>
      <c r="D237" s="97" t="s">
        <v>120</v>
      </c>
      <c r="E237" s="101">
        <v>625</v>
      </c>
      <c r="F237" s="102">
        <f t="shared" si="2"/>
        <v>4375</v>
      </c>
    </row>
    <row r="238" spans="1:6" ht="42.75">
      <c r="A238" s="121">
        <v>5.05</v>
      </c>
      <c r="B238" s="122" t="s">
        <v>262</v>
      </c>
      <c r="C238" s="121">
        <v>1</v>
      </c>
      <c r="D238" s="121" t="s">
        <v>94</v>
      </c>
      <c r="E238" s="128">
        <v>430</v>
      </c>
      <c r="F238" s="124">
        <f t="shared" si="2"/>
        <v>430</v>
      </c>
    </row>
    <row r="239" spans="1:6" ht="85.5">
      <c r="A239" s="121">
        <v>5.0599999999999996</v>
      </c>
      <c r="B239" s="129" t="s">
        <v>263</v>
      </c>
      <c r="C239" s="121">
        <v>15</v>
      </c>
      <c r="D239" s="121" t="s">
        <v>120</v>
      </c>
      <c r="E239" s="128">
        <v>1201</v>
      </c>
      <c r="F239" s="124">
        <f t="shared" si="2"/>
        <v>18015</v>
      </c>
    </row>
    <row r="240" spans="1:6" ht="57">
      <c r="A240" s="121">
        <v>5.07</v>
      </c>
      <c r="B240" s="122" t="s">
        <v>264</v>
      </c>
      <c r="C240" s="121">
        <v>8</v>
      </c>
      <c r="D240" s="121" t="s">
        <v>120</v>
      </c>
      <c r="E240" s="128">
        <v>2406</v>
      </c>
      <c r="F240" s="124">
        <f t="shared" si="2"/>
        <v>19248</v>
      </c>
    </row>
    <row r="241" spans="1:6" ht="86.25" thickBot="1">
      <c r="A241" s="121">
        <v>5.08</v>
      </c>
      <c r="B241" s="130" t="s">
        <v>265</v>
      </c>
      <c r="C241" s="121">
        <v>10</v>
      </c>
      <c r="D241" s="121" t="s">
        <v>120</v>
      </c>
      <c r="E241" s="128">
        <v>1610</v>
      </c>
      <c r="F241" s="131">
        <f t="shared" si="2"/>
        <v>16100</v>
      </c>
    </row>
    <row r="242" spans="1:6" ht="15.75" thickBot="1">
      <c r="A242" s="112"/>
      <c r="B242" s="104" t="s">
        <v>266</v>
      </c>
      <c r="C242" s="105" t="s">
        <v>267</v>
      </c>
      <c r="D242" s="97"/>
      <c r="E242" s="106"/>
      <c r="F242" s="107">
        <f>SUM(F230:F241)</f>
        <v>319018</v>
      </c>
    </row>
    <row r="243" spans="1:6">
      <c r="A243" s="95">
        <v>6</v>
      </c>
      <c r="B243" s="132" t="s">
        <v>268</v>
      </c>
      <c r="C243" s="97"/>
      <c r="D243" s="97"/>
      <c r="E243" s="101"/>
      <c r="F243" s="109"/>
    </row>
    <row r="244" spans="1:6" ht="60">
      <c r="A244" s="95"/>
      <c r="B244" s="125" t="s">
        <v>269</v>
      </c>
      <c r="C244" s="97"/>
      <c r="D244" s="97"/>
      <c r="E244" s="101"/>
      <c r="F244" s="102"/>
    </row>
    <row r="245" spans="1:6" ht="42.75">
      <c r="A245" s="97">
        <v>6.01</v>
      </c>
      <c r="B245" s="99" t="s">
        <v>270</v>
      </c>
      <c r="C245" s="121">
        <v>45</v>
      </c>
      <c r="D245" s="121" t="s">
        <v>120</v>
      </c>
      <c r="E245" s="128">
        <v>1011</v>
      </c>
      <c r="F245" s="124">
        <f t="shared" ref="F245:F252" si="3">C245*E245</f>
        <v>45495</v>
      </c>
    </row>
    <row r="246" spans="1:6" ht="28.5">
      <c r="A246" s="97">
        <v>6.02</v>
      </c>
      <c r="B246" s="99" t="s">
        <v>271</v>
      </c>
      <c r="C246" s="97">
        <v>4</v>
      </c>
      <c r="D246" s="97" t="s">
        <v>120</v>
      </c>
      <c r="E246" s="101">
        <v>939</v>
      </c>
      <c r="F246" s="102">
        <f t="shared" si="3"/>
        <v>3756</v>
      </c>
    </row>
    <row r="247" spans="1:6" ht="28.5">
      <c r="A247" s="97">
        <v>6.03</v>
      </c>
      <c r="B247" s="99" t="s">
        <v>272</v>
      </c>
      <c r="C247" s="121">
        <v>15</v>
      </c>
      <c r="D247" s="121" t="s">
        <v>120</v>
      </c>
      <c r="E247" s="128">
        <v>172</v>
      </c>
      <c r="F247" s="124">
        <f t="shared" si="3"/>
        <v>2580</v>
      </c>
    </row>
    <row r="248" spans="1:6" ht="28.5">
      <c r="A248" s="97">
        <v>6.04</v>
      </c>
      <c r="B248" s="99" t="s">
        <v>273</v>
      </c>
      <c r="C248" s="97">
        <v>4</v>
      </c>
      <c r="D248" s="97" t="s">
        <v>120</v>
      </c>
      <c r="E248" s="101">
        <v>488</v>
      </c>
      <c r="F248" s="102">
        <f t="shared" si="3"/>
        <v>1952</v>
      </c>
    </row>
    <row r="249" spans="1:6" ht="28.5">
      <c r="A249" s="97">
        <v>6.05</v>
      </c>
      <c r="B249" s="99" t="s">
        <v>274</v>
      </c>
      <c r="C249" s="97">
        <v>4</v>
      </c>
      <c r="D249" s="97" t="s">
        <v>120</v>
      </c>
      <c r="E249" s="101">
        <v>416</v>
      </c>
      <c r="F249" s="102">
        <f t="shared" si="3"/>
        <v>1664</v>
      </c>
    </row>
    <row r="250" spans="1:6" ht="100.5">
      <c r="A250" s="97">
        <v>6.06</v>
      </c>
      <c r="B250" s="99" t="s">
        <v>275</v>
      </c>
      <c r="C250" s="97">
        <v>1</v>
      </c>
      <c r="D250" s="97" t="s">
        <v>120</v>
      </c>
      <c r="E250" s="101">
        <v>10678</v>
      </c>
      <c r="F250" s="102">
        <f t="shared" si="3"/>
        <v>10678</v>
      </c>
    </row>
    <row r="251" spans="1:6" ht="28.5">
      <c r="A251" s="121">
        <v>6.07</v>
      </c>
      <c r="B251" s="122" t="s">
        <v>276</v>
      </c>
      <c r="C251" s="121">
        <v>1</v>
      </c>
      <c r="D251" s="121" t="s">
        <v>277</v>
      </c>
      <c r="E251" s="128">
        <v>750</v>
      </c>
      <c r="F251" s="124">
        <f t="shared" si="3"/>
        <v>750</v>
      </c>
    </row>
    <row r="252" spans="1:6" ht="86.25" thickBot="1">
      <c r="A252" s="121">
        <v>6.07</v>
      </c>
      <c r="B252" s="133" t="s">
        <v>278</v>
      </c>
      <c r="C252" s="121">
        <v>400</v>
      </c>
      <c r="D252" s="121" t="s">
        <v>181</v>
      </c>
      <c r="E252" s="128">
        <v>152</v>
      </c>
      <c r="F252" s="131">
        <f t="shared" si="3"/>
        <v>60800</v>
      </c>
    </row>
    <row r="253" spans="1:6" ht="19.5" thickBot="1">
      <c r="A253" s="112"/>
      <c r="B253" s="104" t="s">
        <v>279</v>
      </c>
      <c r="C253" s="105" t="s">
        <v>280</v>
      </c>
      <c r="D253" s="97"/>
      <c r="E253" s="134"/>
      <c r="F253" s="107">
        <f>SUM(F245:F252)</f>
        <v>127675</v>
      </c>
    </row>
    <row r="254" spans="1:6">
      <c r="A254" s="95">
        <v>7</v>
      </c>
      <c r="B254" s="132" t="s">
        <v>281</v>
      </c>
      <c r="C254" s="97"/>
      <c r="D254" s="97"/>
      <c r="E254" s="101"/>
      <c r="F254" s="109"/>
    </row>
    <row r="255" spans="1:6">
      <c r="A255" s="95"/>
      <c r="B255" s="125" t="s">
        <v>282</v>
      </c>
      <c r="C255" s="97"/>
      <c r="D255" s="97"/>
      <c r="E255" s="101"/>
      <c r="F255" s="102"/>
    </row>
    <row r="256" spans="1:6" ht="225">
      <c r="A256" s="95">
        <v>7.01</v>
      </c>
      <c r="B256" s="135" t="s">
        <v>283</v>
      </c>
      <c r="C256" s="230">
        <v>1</v>
      </c>
      <c r="D256" s="230" t="s">
        <v>198</v>
      </c>
      <c r="E256" s="233">
        <v>54177</v>
      </c>
      <c r="F256" s="236">
        <f>C256*E256</f>
        <v>54177</v>
      </c>
    </row>
    <row r="257" spans="1:6" ht="78.75">
      <c r="A257" s="136" t="s">
        <v>131</v>
      </c>
      <c r="B257" s="135" t="s">
        <v>284</v>
      </c>
      <c r="C257" s="231"/>
      <c r="D257" s="231"/>
      <c r="E257" s="234"/>
      <c r="F257" s="237"/>
    </row>
    <row r="258" spans="1:6" ht="45">
      <c r="A258" s="136" t="s">
        <v>134</v>
      </c>
      <c r="B258" s="135" t="s">
        <v>285</v>
      </c>
      <c r="C258" s="231"/>
      <c r="D258" s="231"/>
      <c r="E258" s="234"/>
      <c r="F258" s="237"/>
    </row>
    <row r="259" spans="1:6" ht="30">
      <c r="A259" s="136" t="s">
        <v>37</v>
      </c>
      <c r="B259" s="135" t="s">
        <v>286</v>
      </c>
      <c r="C259" s="231"/>
      <c r="D259" s="231"/>
      <c r="E259" s="234"/>
      <c r="F259" s="237"/>
    </row>
    <row r="260" spans="1:6" ht="45">
      <c r="A260" s="136" t="s">
        <v>32</v>
      </c>
      <c r="B260" s="135" t="s">
        <v>287</v>
      </c>
      <c r="C260" s="232"/>
      <c r="D260" s="232"/>
      <c r="E260" s="235"/>
      <c r="F260" s="238"/>
    </row>
    <row r="261" spans="1:6" ht="30">
      <c r="A261" s="136" t="s">
        <v>142</v>
      </c>
      <c r="B261" s="135" t="s">
        <v>288</v>
      </c>
      <c r="C261" s="97"/>
      <c r="D261" s="97"/>
      <c r="E261" s="101"/>
      <c r="F261" s="124"/>
    </row>
    <row r="262" spans="1:6" ht="30">
      <c r="A262" s="137" t="s">
        <v>154</v>
      </c>
      <c r="B262" s="138" t="s">
        <v>289</v>
      </c>
      <c r="C262" s="97">
        <v>1</v>
      </c>
      <c r="D262" s="97" t="s">
        <v>290</v>
      </c>
      <c r="E262" s="101">
        <v>24228</v>
      </c>
      <c r="F262" s="124">
        <f>C262*E262</f>
        <v>24228</v>
      </c>
    </row>
    <row r="263" spans="1:6" ht="30">
      <c r="A263" s="137" t="s">
        <v>291</v>
      </c>
      <c r="B263" s="138" t="s">
        <v>292</v>
      </c>
      <c r="C263" s="97">
        <v>1</v>
      </c>
      <c r="D263" s="97" t="s">
        <v>290</v>
      </c>
      <c r="E263" s="101">
        <v>13164</v>
      </c>
      <c r="F263" s="124">
        <f t="shared" ref="F263:F268" si="4">C263*E263</f>
        <v>13164</v>
      </c>
    </row>
    <row r="264" spans="1:6" ht="45">
      <c r="A264" s="137" t="s">
        <v>293</v>
      </c>
      <c r="B264" s="138" t="s">
        <v>294</v>
      </c>
      <c r="C264" s="97">
        <v>7</v>
      </c>
      <c r="D264" s="97" t="s">
        <v>290</v>
      </c>
      <c r="E264" s="101">
        <v>9349</v>
      </c>
      <c r="F264" s="124">
        <f t="shared" si="4"/>
        <v>65443</v>
      </c>
    </row>
    <row r="265" spans="1:6">
      <c r="A265" s="137" t="s">
        <v>295</v>
      </c>
      <c r="B265" s="138" t="s">
        <v>296</v>
      </c>
      <c r="C265" s="97">
        <v>1</v>
      </c>
      <c r="D265" s="97" t="s">
        <v>290</v>
      </c>
      <c r="E265" s="101">
        <v>2302</v>
      </c>
      <c r="F265" s="124">
        <f t="shared" si="4"/>
        <v>2302</v>
      </c>
    </row>
    <row r="266" spans="1:6">
      <c r="A266" s="137" t="s">
        <v>297</v>
      </c>
      <c r="B266" s="138" t="s">
        <v>298</v>
      </c>
      <c r="C266" s="97">
        <v>2</v>
      </c>
      <c r="D266" s="97" t="s">
        <v>290</v>
      </c>
      <c r="E266" s="101">
        <v>1077</v>
      </c>
      <c r="F266" s="124">
        <f t="shared" si="4"/>
        <v>2154</v>
      </c>
    </row>
    <row r="267" spans="1:6">
      <c r="A267" s="137" t="s">
        <v>299</v>
      </c>
      <c r="B267" s="138" t="s">
        <v>300</v>
      </c>
      <c r="C267" s="97">
        <v>8</v>
      </c>
      <c r="D267" s="97" t="s">
        <v>290</v>
      </c>
      <c r="E267" s="128">
        <v>575</v>
      </c>
      <c r="F267" s="124">
        <f t="shared" si="4"/>
        <v>4600</v>
      </c>
    </row>
    <row r="268" spans="1:6" ht="30">
      <c r="A268" s="137" t="s">
        <v>301</v>
      </c>
      <c r="B268" s="138" t="s">
        <v>302</v>
      </c>
      <c r="C268" s="97">
        <v>1</v>
      </c>
      <c r="D268" s="97" t="s">
        <v>290</v>
      </c>
      <c r="E268" s="101">
        <v>5330</v>
      </c>
      <c r="F268" s="124">
        <f t="shared" si="4"/>
        <v>5330</v>
      </c>
    </row>
    <row r="269" spans="1:6" ht="225.75">
      <c r="A269" s="139"/>
      <c r="B269" s="140" t="s">
        <v>303</v>
      </c>
      <c r="C269" s="97"/>
      <c r="D269" s="97"/>
      <c r="E269" s="101"/>
      <c r="F269" s="124"/>
    </row>
    <row r="270" spans="1:6" ht="57">
      <c r="A270" s="97">
        <v>7.02</v>
      </c>
      <c r="B270" s="122" t="s">
        <v>304</v>
      </c>
      <c r="C270" s="141">
        <v>1</v>
      </c>
      <c r="D270" s="142" t="s">
        <v>305</v>
      </c>
      <c r="E270" s="143">
        <v>3500</v>
      </c>
      <c r="F270" s="102">
        <f>C270*E270</f>
        <v>3500</v>
      </c>
    </row>
    <row r="271" spans="1:6" ht="114">
      <c r="A271" s="97">
        <v>7.03</v>
      </c>
      <c r="B271" s="99" t="s">
        <v>306</v>
      </c>
      <c r="C271" s="97"/>
      <c r="D271" s="97"/>
      <c r="E271" s="101"/>
      <c r="F271" s="102"/>
    </row>
    <row r="272" spans="1:6" ht="28.5">
      <c r="A272" s="97" t="s">
        <v>236</v>
      </c>
      <c r="B272" s="99" t="s">
        <v>307</v>
      </c>
      <c r="C272" s="97">
        <v>100</v>
      </c>
      <c r="D272" s="97" t="s">
        <v>194</v>
      </c>
      <c r="E272" s="101">
        <v>1091</v>
      </c>
      <c r="F272" s="102">
        <f t="shared" ref="F272:F277" si="5">C272*E272</f>
        <v>109100</v>
      </c>
    </row>
    <row r="273" spans="1:6" ht="28.5">
      <c r="A273" s="97" t="s">
        <v>240</v>
      </c>
      <c r="B273" s="99" t="s">
        <v>308</v>
      </c>
      <c r="C273" s="100">
        <v>50</v>
      </c>
      <c r="D273" s="97" t="s">
        <v>181</v>
      </c>
      <c r="E273" s="101">
        <v>449</v>
      </c>
      <c r="F273" s="102">
        <f t="shared" si="5"/>
        <v>22450</v>
      </c>
    </row>
    <row r="274" spans="1:6" ht="28.5">
      <c r="A274" s="97" t="s">
        <v>309</v>
      </c>
      <c r="B274" s="99" t="s">
        <v>310</v>
      </c>
      <c r="C274" s="100">
        <v>20</v>
      </c>
      <c r="D274" s="97" t="s">
        <v>194</v>
      </c>
      <c r="E274" s="101">
        <v>390</v>
      </c>
      <c r="F274" s="102">
        <f t="shared" si="5"/>
        <v>7800</v>
      </c>
    </row>
    <row r="275" spans="1:6" ht="71.25">
      <c r="A275" s="144">
        <v>7.04</v>
      </c>
      <c r="B275" s="99" t="s">
        <v>311</v>
      </c>
      <c r="C275" s="141">
        <v>30</v>
      </c>
      <c r="D275" s="141" t="s">
        <v>194</v>
      </c>
      <c r="E275" s="143">
        <v>370</v>
      </c>
      <c r="F275" s="145">
        <f t="shared" si="5"/>
        <v>11100</v>
      </c>
    </row>
    <row r="276" spans="1:6" ht="28.5">
      <c r="A276" s="144">
        <v>7.05</v>
      </c>
      <c r="B276" s="99" t="s">
        <v>312</v>
      </c>
      <c r="C276" s="141">
        <v>1.5</v>
      </c>
      <c r="D276" s="141" t="s">
        <v>313</v>
      </c>
      <c r="E276" s="143">
        <v>941</v>
      </c>
      <c r="F276" s="145">
        <f>C276*E276</f>
        <v>1411.5</v>
      </c>
    </row>
    <row r="277" spans="1:6" ht="28.5">
      <c r="A277" s="144">
        <v>7.06</v>
      </c>
      <c r="B277" s="99" t="s">
        <v>314</v>
      </c>
      <c r="C277" s="141">
        <v>10</v>
      </c>
      <c r="D277" s="141" t="s">
        <v>194</v>
      </c>
      <c r="E277" s="143">
        <v>980</v>
      </c>
      <c r="F277" s="145">
        <f t="shared" si="5"/>
        <v>9800</v>
      </c>
    </row>
    <row r="278" spans="1:6" ht="114">
      <c r="A278" s="97">
        <v>7.07</v>
      </c>
      <c r="B278" s="99" t="s">
        <v>315</v>
      </c>
      <c r="C278" s="146"/>
      <c r="D278" s="97"/>
      <c r="E278" s="101"/>
      <c r="F278" s="102"/>
    </row>
    <row r="279" spans="1:6" ht="28.5">
      <c r="A279" s="97" t="s">
        <v>316</v>
      </c>
      <c r="B279" s="99" t="s">
        <v>317</v>
      </c>
      <c r="C279" s="146">
        <v>100</v>
      </c>
      <c r="D279" s="97" t="s">
        <v>181</v>
      </c>
      <c r="E279" s="147">
        <v>880</v>
      </c>
      <c r="F279" s="102">
        <f>C279*E279</f>
        <v>88000</v>
      </c>
    </row>
    <row r="280" spans="1:6" ht="99.75">
      <c r="A280" s="97">
        <v>7.08</v>
      </c>
      <c r="B280" s="122" t="s">
        <v>318</v>
      </c>
      <c r="C280" s="148"/>
      <c r="D280" s="148"/>
      <c r="E280" s="147"/>
      <c r="F280" s="102"/>
    </row>
    <row r="281" spans="1:6">
      <c r="A281" s="97" t="s">
        <v>218</v>
      </c>
      <c r="B281" s="122" t="s">
        <v>319</v>
      </c>
      <c r="C281" s="97">
        <v>1</v>
      </c>
      <c r="D281" s="97" t="s">
        <v>198</v>
      </c>
      <c r="E281" s="101">
        <v>2030</v>
      </c>
      <c r="F281" s="102">
        <f>E281</f>
        <v>2030</v>
      </c>
    </row>
    <row r="282" spans="1:6">
      <c r="A282" s="97" t="s">
        <v>247</v>
      </c>
      <c r="B282" s="122" t="s">
        <v>320</v>
      </c>
      <c r="C282" s="97">
        <v>5</v>
      </c>
      <c r="D282" s="97" t="s">
        <v>198</v>
      </c>
      <c r="E282" s="101">
        <v>2256</v>
      </c>
      <c r="F282" s="102">
        <f>C282*E282</f>
        <v>11280</v>
      </c>
    </row>
    <row r="283" spans="1:6" ht="99.75">
      <c r="A283" s="97">
        <v>7.09</v>
      </c>
      <c r="B283" s="122" t="s">
        <v>321</v>
      </c>
      <c r="C283" s="97"/>
      <c r="D283" s="97"/>
      <c r="E283" s="101"/>
      <c r="F283" s="102"/>
    </row>
    <row r="284" spans="1:6">
      <c r="A284" s="97" t="s">
        <v>236</v>
      </c>
      <c r="B284" s="122" t="s">
        <v>322</v>
      </c>
      <c r="C284" s="97">
        <v>2</v>
      </c>
      <c r="D284" s="97" t="s">
        <v>198</v>
      </c>
      <c r="E284" s="101">
        <v>3587</v>
      </c>
      <c r="F284" s="102">
        <f>C284*E284</f>
        <v>7174</v>
      </c>
    </row>
    <row r="285" spans="1:6" ht="142.5">
      <c r="A285" s="101">
        <v>7.1</v>
      </c>
      <c r="B285" s="122" t="s">
        <v>323</v>
      </c>
      <c r="C285" s="98"/>
      <c r="D285" s="97"/>
      <c r="E285" s="101"/>
      <c r="F285" s="102"/>
    </row>
    <row r="286" spans="1:6">
      <c r="A286" s="97" t="s">
        <v>236</v>
      </c>
      <c r="B286" s="122" t="s">
        <v>324</v>
      </c>
      <c r="C286" s="97">
        <v>1</v>
      </c>
      <c r="D286" s="97" t="s">
        <v>198</v>
      </c>
      <c r="E286" s="101">
        <v>6587</v>
      </c>
      <c r="F286" s="102">
        <f>C286*E286</f>
        <v>6587</v>
      </c>
    </row>
    <row r="287" spans="1:6" ht="71.25">
      <c r="A287" s="149">
        <v>7.11</v>
      </c>
      <c r="B287" s="122" t="s">
        <v>325</v>
      </c>
      <c r="C287" s="97"/>
      <c r="D287" s="97"/>
      <c r="E287" s="101"/>
      <c r="F287" s="102"/>
    </row>
    <row r="288" spans="1:6">
      <c r="A288" s="150" t="s">
        <v>326</v>
      </c>
      <c r="B288" s="122" t="s">
        <v>327</v>
      </c>
      <c r="C288" s="97">
        <v>60</v>
      </c>
      <c r="D288" s="97" t="s">
        <v>120</v>
      </c>
      <c r="E288" s="101">
        <v>224</v>
      </c>
      <c r="F288" s="102">
        <f t="shared" ref="F288:F293" si="6">C288*E288</f>
        <v>13440</v>
      </c>
    </row>
    <row r="289" spans="1:6">
      <c r="A289" s="150" t="s">
        <v>328</v>
      </c>
      <c r="B289" s="122" t="s">
        <v>329</v>
      </c>
      <c r="C289" s="97">
        <v>20</v>
      </c>
      <c r="D289" s="97" t="s">
        <v>120</v>
      </c>
      <c r="E289" s="101">
        <v>575</v>
      </c>
      <c r="F289" s="102">
        <f t="shared" si="6"/>
        <v>11500</v>
      </c>
    </row>
    <row r="290" spans="1:6">
      <c r="A290" s="150" t="s">
        <v>330</v>
      </c>
      <c r="B290" s="122" t="s">
        <v>331</v>
      </c>
      <c r="C290" s="97">
        <v>4</v>
      </c>
      <c r="D290" s="97" t="s">
        <v>332</v>
      </c>
      <c r="E290" s="101">
        <v>1077</v>
      </c>
      <c r="F290" s="102">
        <f t="shared" si="6"/>
        <v>4308</v>
      </c>
    </row>
    <row r="291" spans="1:6" ht="42.75">
      <c r="A291" s="101">
        <v>7.12</v>
      </c>
      <c r="B291" s="99" t="s">
        <v>333</v>
      </c>
      <c r="C291" s="97"/>
      <c r="D291" s="97"/>
      <c r="E291" s="101"/>
      <c r="F291" s="102">
        <f t="shared" si="6"/>
        <v>0</v>
      </c>
    </row>
    <row r="292" spans="1:6">
      <c r="A292" s="97" t="s">
        <v>218</v>
      </c>
      <c r="B292" s="99" t="s">
        <v>334</v>
      </c>
      <c r="C292" s="97">
        <v>5</v>
      </c>
      <c r="D292" s="97" t="s">
        <v>198</v>
      </c>
      <c r="E292" s="101">
        <v>4409</v>
      </c>
      <c r="F292" s="102">
        <f t="shared" si="6"/>
        <v>22045</v>
      </c>
    </row>
    <row r="293" spans="1:6">
      <c r="A293" s="97" t="s">
        <v>220</v>
      </c>
      <c r="B293" s="99" t="s">
        <v>335</v>
      </c>
      <c r="C293" s="97">
        <v>3</v>
      </c>
      <c r="D293" s="97" t="s">
        <v>198</v>
      </c>
      <c r="E293" s="101">
        <v>3667</v>
      </c>
      <c r="F293" s="102">
        <f t="shared" si="6"/>
        <v>11001</v>
      </c>
    </row>
    <row r="294" spans="1:6" ht="99.75">
      <c r="A294" s="151">
        <v>7.13</v>
      </c>
      <c r="B294" s="99" t="s">
        <v>336</v>
      </c>
      <c r="C294" s="97"/>
      <c r="D294" s="118"/>
      <c r="E294" s="101"/>
      <c r="F294" s="102"/>
    </row>
    <row r="295" spans="1:6">
      <c r="A295" s="151" t="s">
        <v>337</v>
      </c>
      <c r="B295" s="99" t="s">
        <v>338</v>
      </c>
      <c r="C295" s="97">
        <v>5</v>
      </c>
      <c r="D295" s="118" t="s">
        <v>120</v>
      </c>
      <c r="E295" s="101">
        <v>261</v>
      </c>
      <c r="F295" s="102">
        <f t="shared" ref="F295:F302" si="7">C295*E295</f>
        <v>1305</v>
      </c>
    </row>
    <row r="296" spans="1:6">
      <c r="A296" s="151" t="s">
        <v>220</v>
      </c>
      <c r="B296" s="99" t="s">
        <v>339</v>
      </c>
      <c r="C296" s="97">
        <v>8</v>
      </c>
      <c r="D296" s="118" t="s">
        <v>120</v>
      </c>
      <c r="E296" s="101">
        <v>287</v>
      </c>
      <c r="F296" s="102">
        <f t="shared" si="7"/>
        <v>2296</v>
      </c>
    </row>
    <row r="297" spans="1:6">
      <c r="A297" s="151" t="s">
        <v>340</v>
      </c>
      <c r="B297" s="99" t="s">
        <v>341</v>
      </c>
      <c r="C297" s="97">
        <v>8</v>
      </c>
      <c r="D297" s="118" t="s">
        <v>120</v>
      </c>
      <c r="E297" s="101">
        <v>300</v>
      </c>
      <c r="F297" s="102">
        <f t="shared" si="7"/>
        <v>2400</v>
      </c>
    </row>
    <row r="298" spans="1:6">
      <c r="A298" s="152" t="s">
        <v>309</v>
      </c>
      <c r="B298" s="99" t="s">
        <v>342</v>
      </c>
      <c r="C298" s="97">
        <v>10</v>
      </c>
      <c r="D298" s="118" t="s">
        <v>120</v>
      </c>
      <c r="E298" s="101">
        <v>352</v>
      </c>
      <c r="F298" s="102">
        <f t="shared" si="7"/>
        <v>3520</v>
      </c>
    </row>
    <row r="299" spans="1:6">
      <c r="A299" s="151" t="s">
        <v>343</v>
      </c>
      <c r="B299" s="99" t="s">
        <v>344</v>
      </c>
      <c r="C299" s="97">
        <v>15</v>
      </c>
      <c r="D299" s="118" t="s">
        <v>120</v>
      </c>
      <c r="E299" s="101">
        <v>398</v>
      </c>
      <c r="F299" s="102">
        <f t="shared" si="7"/>
        <v>5970</v>
      </c>
    </row>
    <row r="300" spans="1:6">
      <c r="A300" s="151" t="s">
        <v>345</v>
      </c>
      <c r="B300" s="99" t="s">
        <v>346</v>
      </c>
      <c r="C300" s="97">
        <v>10</v>
      </c>
      <c r="D300" s="118" t="s">
        <v>120</v>
      </c>
      <c r="E300" s="101">
        <v>480</v>
      </c>
      <c r="F300" s="102">
        <f t="shared" si="7"/>
        <v>4800</v>
      </c>
    </row>
    <row r="301" spans="1:6" ht="71.25">
      <c r="A301" s="101">
        <v>7.14</v>
      </c>
      <c r="B301" s="99" t="s">
        <v>347</v>
      </c>
      <c r="C301" s="119"/>
      <c r="D301" s="119"/>
      <c r="E301" s="120"/>
      <c r="F301" s="102"/>
    </row>
    <row r="302" spans="1:6">
      <c r="A302" s="151" t="s">
        <v>218</v>
      </c>
      <c r="B302" s="99" t="s">
        <v>348</v>
      </c>
      <c r="C302" s="97">
        <v>4</v>
      </c>
      <c r="D302" s="118" t="s">
        <v>94</v>
      </c>
      <c r="E302" s="101">
        <v>2795</v>
      </c>
      <c r="F302" s="102">
        <f t="shared" si="7"/>
        <v>11180</v>
      </c>
    </row>
    <row r="303" spans="1:6" ht="57">
      <c r="A303" s="151">
        <v>7.15</v>
      </c>
      <c r="B303" s="122" t="s">
        <v>349</v>
      </c>
      <c r="C303" s="153"/>
      <c r="D303" s="118"/>
      <c r="E303" s="101"/>
      <c r="F303" s="102"/>
    </row>
    <row r="304" spans="1:6">
      <c r="A304" s="118" t="s">
        <v>218</v>
      </c>
      <c r="B304" s="122" t="s">
        <v>350</v>
      </c>
      <c r="C304" s="154">
        <v>125</v>
      </c>
      <c r="D304" s="118" t="s">
        <v>172</v>
      </c>
      <c r="E304" s="101">
        <v>90</v>
      </c>
      <c r="F304" s="102">
        <f t="shared" ref="F304:F320" si="8">C304*E304</f>
        <v>11250</v>
      </c>
    </row>
    <row r="305" spans="1:6">
      <c r="A305" s="118" t="s">
        <v>238</v>
      </c>
      <c r="B305" s="122" t="s">
        <v>351</v>
      </c>
      <c r="C305" s="154">
        <v>6</v>
      </c>
      <c r="D305" s="118" t="s">
        <v>172</v>
      </c>
      <c r="E305" s="101">
        <v>130</v>
      </c>
      <c r="F305" s="102">
        <f t="shared" si="8"/>
        <v>780</v>
      </c>
    </row>
    <row r="306" spans="1:6">
      <c r="A306" s="118" t="s">
        <v>352</v>
      </c>
      <c r="B306" s="122" t="s">
        <v>353</v>
      </c>
      <c r="C306" s="154">
        <v>20</v>
      </c>
      <c r="D306" s="118" t="s">
        <v>172</v>
      </c>
      <c r="E306" s="101">
        <v>137</v>
      </c>
      <c r="F306" s="102">
        <f t="shared" si="8"/>
        <v>2740</v>
      </c>
    </row>
    <row r="307" spans="1:6">
      <c r="A307" s="118" t="s">
        <v>354</v>
      </c>
      <c r="B307" s="122" t="s">
        <v>355</v>
      </c>
      <c r="C307" s="154">
        <v>40</v>
      </c>
      <c r="D307" s="118" t="s">
        <v>172</v>
      </c>
      <c r="E307" s="101">
        <v>107</v>
      </c>
      <c r="F307" s="102">
        <f t="shared" si="8"/>
        <v>4280</v>
      </c>
    </row>
    <row r="308" spans="1:6">
      <c r="A308" s="118" t="s">
        <v>356</v>
      </c>
      <c r="B308" s="122" t="s">
        <v>357</v>
      </c>
      <c r="C308" s="154">
        <v>4</v>
      </c>
      <c r="D308" s="118" t="s">
        <v>172</v>
      </c>
      <c r="E308" s="101">
        <v>173</v>
      </c>
      <c r="F308" s="102">
        <f t="shared" si="8"/>
        <v>692</v>
      </c>
    </row>
    <row r="309" spans="1:6">
      <c r="A309" s="118" t="s">
        <v>358</v>
      </c>
      <c r="B309" s="122" t="s">
        <v>359</v>
      </c>
      <c r="C309" s="154">
        <v>1</v>
      </c>
      <c r="D309" s="118" t="s">
        <v>172</v>
      </c>
      <c r="E309" s="101">
        <v>123</v>
      </c>
      <c r="F309" s="102">
        <f t="shared" si="8"/>
        <v>123</v>
      </c>
    </row>
    <row r="310" spans="1:6" ht="42.75">
      <c r="A310" s="118">
        <v>7.16</v>
      </c>
      <c r="B310" s="122" t="s">
        <v>360</v>
      </c>
      <c r="C310" s="154">
        <v>25</v>
      </c>
      <c r="D310" s="118" t="s">
        <v>172</v>
      </c>
      <c r="E310" s="101">
        <v>35</v>
      </c>
      <c r="F310" s="102">
        <f t="shared" si="8"/>
        <v>875</v>
      </c>
    </row>
    <row r="311" spans="1:6" ht="58.5">
      <c r="A311" s="118">
        <v>7.17</v>
      </c>
      <c r="B311" s="122" t="s">
        <v>361</v>
      </c>
      <c r="C311" s="154">
        <v>10</v>
      </c>
      <c r="D311" s="155" t="s">
        <v>172</v>
      </c>
      <c r="E311" s="128">
        <v>324</v>
      </c>
      <c r="F311" s="124">
        <f t="shared" si="8"/>
        <v>3240</v>
      </c>
    </row>
    <row r="312" spans="1:6" ht="28.5">
      <c r="A312" s="118">
        <v>7.18</v>
      </c>
      <c r="B312" s="99" t="s">
        <v>362</v>
      </c>
      <c r="C312" s="97">
        <v>10</v>
      </c>
      <c r="D312" s="118" t="s">
        <v>172</v>
      </c>
      <c r="E312" s="101">
        <v>96</v>
      </c>
      <c r="F312" s="102">
        <f t="shared" si="8"/>
        <v>960</v>
      </c>
    </row>
    <row r="313" spans="1:6" ht="85.5">
      <c r="A313" s="118">
        <v>7.19</v>
      </c>
      <c r="B313" s="99" t="s">
        <v>363</v>
      </c>
      <c r="C313" s="97">
        <v>8</v>
      </c>
      <c r="D313" s="118" t="s">
        <v>206</v>
      </c>
      <c r="E313" s="101">
        <v>569</v>
      </c>
      <c r="F313" s="102">
        <f t="shared" si="8"/>
        <v>4552</v>
      </c>
    </row>
    <row r="314" spans="1:6" ht="71.25">
      <c r="A314" s="151">
        <v>7.2</v>
      </c>
      <c r="B314" s="99" t="s">
        <v>364</v>
      </c>
      <c r="C314" s="97">
        <v>5</v>
      </c>
      <c r="D314" s="118" t="s">
        <v>172</v>
      </c>
      <c r="E314" s="101">
        <v>637</v>
      </c>
      <c r="F314" s="102">
        <f t="shared" si="8"/>
        <v>3185</v>
      </c>
    </row>
    <row r="315" spans="1:6" ht="28.5">
      <c r="A315" s="118">
        <v>7.21</v>
      </c>
      <c r="B315" s="99" t="s">
        <v>365</v>
      </c>
      <c r="C315" s="97">
        <v>1</v>
      </c>
      <c r="D315" s="118" t="s">
        <v>366</v>
      </c>
      <c r="E315" s="101">
        <v>87</v>
      </c>
      <c r="F315" s="102">
        <f t="shared" si="8"/>
        <v>87</v>
      </c>
    </row>
    <row r="316" spans="1:6" ht="42.75">
      <c r="A316" s="151">
        <v>7.22</v>
      </c>
      <c r="B316" s="99" t="s">
        <v>367</v>
      </c>
      <c r="C316" s="97">
        <v>20</v>
      </c>
      <c r="D316" s="118" t="s">
        <v>366</v>
      </c>
      <c r="E316" s="101">
        <v>76</v>
      </c>
      <c r="F316" s="102">
        <f t="shared" si="8"/>
        <v>1520</v>
      </c>
    </row>
    <row r="317" spans="1:6" ht="42.75">
      <c r="A317" s="101">
        <v>7.23</v>
      </c>
      <c r="B317" s="99" t="s">
        <v>368</v>
      </c>
      <c r="C317" s="121">
        <v>35</v>
      </c>
      <c r="D317" s="121" t="s">
        <v>120</v>
      </c>
      <c r="E317" s="128">
        <v>40</v>
      </c>
      <c r="F317" s="124">
        <f t="shared" si="8"/>
        <v>1400</v>
      </c>
    </row>
    <row r="318" spans="1:6" ht="28.5">
      <c r="A318" s="97">
        <v>7.24</v>
      </c>
      <c r="B318" s="99" t="s">
        <v>369</v>
      </c>
      <c r="C318" s="121">
        <v>1</v>
      </c>
      <c r="D318" s="121" t="s">
        <v>120</v>
      </c>
      <c r="E318" s="128">
        <v>40</v>
      </c>
      <c r="F318" s="124">
        <f t="shared" si="8"/>
        <v>40</v>
      </c>
    </row>
    <row r="319" spans="1:6" ht="42.75">
      <c r="A319" s="97">
        <v>7.25</v>
      </c>
      <c r="B319" s="99" t="s">
        <v>370</v>
      </c>
      <c r="C319" s="121">
        <v>5</v>
      </c>
      <c r="D319" s="121" t="s">
        <v>120</v>
      </c>
      <c r="E319" s="128">
        <v>40</v>
      </c>
      <c r="F319" s="124">
        <f t="shared" si="8"/>
        <v>200</v>
      </c>
    </row>
    <row r="320" spans="1:6" ht="42.75">
      <c r="A320" s="101">
        <v>7.26</v>
      </c>
      <c r="B320" s="99" t="s">
        <v>371</v>
      </c>
      <c r="C320" s="121">
        <v>1</v>
      </c>
      <c r="D320" s="121" t="s">
        <v>120</v>
      </c>
      <c r="E320" s="128">
        <v>150</v>
      </c>
      <c r="F320" s="124">
        <f t="shared" si="8"/>
        <v>150</v>
      </c>
    </row>
    <row r="321" spans="1:6">
      <c r="A321" s="97">
        <v>7.28</v>
      </c>
      <c r="B321" s="156" t="s">
        <v>372</v>
      </c>
      <c r="C321" s="157"/>
      <c r="D321" s="119"/>
      <c r="E321" s="101"/>
      <c r="F321" s="102"/>
    </row>
    <row r="322" spans="1:6" ht="57">
      <c r="A322" s="119"/>
      <c r="B322" s="122" t="s">
        <v>373</v>
      </c>
      <c r="C322" s="157"/>
      <c r="D322" s="119"/>
      <c r="E322" s="101"/>
      <c r="F322" s="102"/>
    </row>
    <row r="323" spans="1:6">
      <c r="A323" s="119"/>
      <c r="B323" s="122" t="s">
        <v>374</v>
      </c>
      <c r="C323" s="146">
        <v>30</v>
      </c>
      <c r="D323" s="97" t="s">
        <v>194</v>
      </c>
      <c r="E323" s="101">
        <v>810</v>
      </c>
      <c r="F323" s="102">
        <f t="shared" ref="F323:F352" si="9">C323*E323</f>
        <v>24300</v>
      </c>
    </row>
    <row r="324" spans="1:6">
      <c r="A324" s="158"/>
      <c r="B324" s="122" t="s">
        <v>375</v>
      </c>
      <c r="C324" s="159">
        <v>100</v>
      </c>
      <c r="D324" s="121" t="s">
        <v>194</v>
      </c>
      <c r="E324" s="128">
        <v>516</v>
      </c>
      <c r="F324" s="124">
        <f t="shared" si="9"/>
        <v>51600</v>
      </c>
    </row>
    <row r="325" spans="1:6">
      <c r="A325" s="158"/>
      <c r="B325" s="122" t="s">
        <v>376</v>
      </c>
      <c r="C325" s="159">
        <v>100</v>
      </c>
      <c r="D325" s="121" t="s">
        <v>194</v>
      </c>
      <c r="E325" s="128">
        <v>375</v>
      </c>
      <c r="F325" s="124">
        <f t="shared" si="9"/>
        <v>37500</v>
      </c>
    </row>
    <row r="326" spans="1:6">
      <c r="A326" s="119"/>
      <c r="B326" s="122" t="s">
        <v>377</v>
      </c>
      <c r="C326" s="146">
        <v>50</v>
      </c>
      <c r="D326" s="97" t="s">
        <v>194</v>
      </c>
      <c r="E326" s="101">
        <v>324</v>
      </c>
      <c r="F326" s="102">
        <f t="shared" si="9"/>
        <v>16200</v>
      </c>
    </row>
    <row r="327" spans="1:6">
      <c r="A327" s="119"/>
      <c r="B327" s="122" t="s">
        <v>378</v>
      </c>
      <c r="C327" s="146">
        <v>40</v>
      </c>
      <c r="D327" s="97" t="s">
        <v>194</v>
      </c>
      <c r="E327" s="101">
        <v>287</v>
      </c>
      <c r="F327" s="102">
        <f t="shared" si="9"/>
        <v>11480</v>
      </c>
    </row>
    <row r="328" spans="1:6">
      <c r="A328" s="119"/>
      <c r="B328" s="156" t="s">
        <v>379</v>
      </c>
      <c r="C328" s="157"/>
      <c r="D328" s="119"/>
      <c r="E328" s="101"/>
      <c r="F328" s="102"/>
    </row>
    <row r="329" spans="1:6" ht="156.75">
      <c r="A329" s="97">
        <v>7.29</v>
      </c>
      <c r="B329" s="122" t="s">
        <v>380</v>
      </c>
      <c r="C329" s="159">
        <v>100</v>
      </c>
      <c r="D329" s="121" t="s">
        <v>206</v>
      </c>
      <c r="E329" s="128">
        <v>890</v>
      </c>
      <c r="F329" s="124">
        <f t="shared" si="9"/>
        <v>89000</v>
      </c>
    </row>
    <row r="330" spans="1:6" ht="57">
      <c r="A330" s="101">
        <v>7.3</v>
      </c>
      <c r="B330" s="99" t="s">
        <v>381</v>
      </c>
      <c r="C330" s="97">
        <v>5</v>
      </c>
      <c r="D330" s="97" t="s">
        <v>120</v>
      </c>
      <c r="E330" s="101">
        <v>294</v>
      </c>
      <c r="F330" s="102">
        <f t="shared" si="9"/>
        <v>1470</v>
      </c>
    </row>
    <row r="331" spans="1:6">
      <c r="A331" s="97">
        <v>7.31</v>
      </c>
      <c r="B331" s="99" t="s">
        <v>382</v>
      </c>
      <c r="C331" s="97">
        <v>10</v>
      </c>
      <c r="D331" s="97" t="s">
        <v>120</v>
      </c>
      <c r="E331" s="101">
        <v>170</v>
      </c>
      <c r="F331" s="102">
        <f t="shared" si="9"/>
        <v>1700</v>
      </c>
    </row>
    <row r="332" spans="1:6" ht="28.5">
      <c r="A332" s="101">
        <v>7.32</v>
      </c>
      <c r="B332" s="99" t="s">
        <v>383</v>
      </c>
      <c r="C332" s="97">
        <v>1</v>
      </c>
      <c r="D332" s="97" t="s">
        <v>120</v>
      </c>
      <c r="E332" s="101">
        <v>120</v>
      </c>
      <c r="F332" s="102">
        <f t="shared" si="9"/>
        <v>120</v>
      </c>
    </row>
    <row r="333" spans="1:6" ht="114">
      <c r="A333" s="101">
        <v>7.33</v>
      </c>
      <c r="B333" s="99" t="s">
        <v>384</v>
      </c>
      <c r="C333" s="121">
        <v>20</v>
      </c>
      <c r="D333" s="121" t="s">
        <v>206</v>
      </c>
      <c r="E333" s="128">
        <v>690</v>
      </c>
      <c r="F333" s="124">
        <f t="shared" si="9"/>
        <v>13800</v>
      </c>
    </row>
    <row r="334" spans="1:6">
      <c r="A334" s="97"/>
      <c r="B334" s="125"/>
      <c r="C334" s="97"/>
      <c r="D334" s="97"/>
      <c r="E334" s="101"/>
      <c r="F334" s="102"/>
    </row>
    <row r="335" spans="1:6" ht="156.75">
      <c r="A335" s="97">
        <v>7.34</v>
      </c>
      <c r="B335" s="99" t="s">
        <v>385</v>
      </c>
      <c r="C335" s="97">
        <v>1</v>
      </c>
      <c r="D335" s="97" t="s">
        <v>198</v>
      </c>
      <c r="E335" s="101">
        <v>12133</v>
      </c>
      <c r="F335" s="102">
        <f t="shared" si="9"/>
        <v>12133</v>
      </c>
    </row>
    <row r="336" spans="1:6" ht="71.25">
      <c r="A336" s="97">
        <v>7.35</v>
      </c>
      <c r="B336" s="99" t="s">
        <v>386</v>
      </c>
      <c r="C336" s="146">
        <v>35</v>
      </c>
      <c r="D336" s="97" t="s">
        <v>194</v>
      </c>
      <c r="E336" s="101">
        <v>324</v>
      </c>
      <c r="F336" s="102">
        <f t="shared" si="9"/>
        <v>11340</v>
      </c>
    </row>
    <row r="337" spans="1:6" ht="85.5">
      <c r="A337" s="97">
        <v>7.36</v>
      </c>
      <c r="B337" s="99" t="s">
        <v>387</v>
      </c>
      <c r="C337" s="146">
        <v>4</v>
      </c>
      <c r="D337" s="97" t="s">
        <v>388</v>
      </c>
      <c r="E337" s="101">
        <v>1421</v>
      </c>
      <c r="F337" s="102">
        <f t="shared" si="9"/>
        <v>5684</v>
      </c>
    </row>
    <row r="338" spans="1:6" ht="42.75">
      <c r="A338" s="97">
        <v>7.37</v>
      </c>
      <c r="B338" s="99" t="s">
        <v>389</v>
      </c>
      <c r="C338" s="146">
        <v>1</v>
      </c>
      <c r="D338" s="97" t="s">
        <v>388</v>
      </c>
      <c r="E338" s="128">
        <v>3620</v>
      </c>
      <c r="F338" s="102">
        <f>C338*E338</f>
        <v>3620</v>
      </c>
    </row>
    <row r="339" spans="1:6" ht="28.5">
      <c r="A339" s="97">
        <v>7.38</v>
      </c>
      <c r="B339" s="99" t="s">
        <v>390</v>
      </c>
      <c r="C339" s="146">
        <v>1</v>
      </c>
      <c r="D339" s="97" t="s">
        <v>120</v>
      </c>
      <c r="E339" s="128">
        <v>2825</v>
      </c>
      <c r="F339" s="102">
        <f t="shared" si="9"/>
        <v>2825</v>
      </c>
    </row>
    <row r="340" spans="1:6" ht="57">
      <c r="A340" s="97">
        <v>7.37</v>
      </c>
      <c r="B340" s="160" t="s">
        <v>391</v>
      </c>
      <c r="C340" s="161">
        <v>2</v>
      </c>
      <c r="D340" s="162" t="s">
        <v>94</v>
      </c>
      <c r="E340" s="163">
        <v>744</v>
      </c>
      <c r="F340" s="102">
        <f t="shared" si="9"/>
        <v>1488</v>
      </c>
    </row>
    <row r="341" spans="1:6" ht="28.5">
      <c r="A341" s="97">
        <v>7.38</v>
      </c>
      <c r="B341" s="160" t="s">
        <v>392</v>
      </c>
      <c r="C341" s="161">
        <v>2</v>
      </c>
      <c r="D341" s="164" t="s">
        <v>94</v>
      </c>
      <c r="E341" s="163">
        <v>997</v>
      </c>
      <c r="F341" s="102">
        <f t="shared" si="9"/>
        <v>1994</v>
      </c>
    </row>
    <row r="342" spans="1:6" ht="28.5">
      <c r="A342" s="165">
        <v>7.39</v>
      </c>
      <c r="B342" s="160" t="s">
        <v>393</v>
      </c>
      <c r="C342" s="166">
        <v>1</v>
      </c>
      <c r="D342" s="164" t="s">
        <v>94</v>
      </c>
      <c r="E342" s="163">
        <v>1367</v>
      </c>
      <c r="F342" s="102">
        <f t="shared" si="9"/>
        <v>1367</v>
      </c>
    </row>
    <row r="343" spans="1:6" ht="28.5">
      <c r="A343" s="165">
        <v>7.4</v>
      </c>
      <c r="B343" s="160" t="s">
        <v>394</v>
      </c>
      <c r="C343" s="166">
        <v>5</v>
      </c>
      <c r="D343" s="164" t="s">
        <v>94</v>
      </c>
      <c r="E343" s="163">
        <v>1950</v>
      </c>
      <c r="F343" s="102">
        <f t="shared" si="9"/>
        <v>9750</v>
      </c>
    </row>
    <row r="344" spans="1:6" ht="85.5">
      <c r="A344" s="165">
        <v>7.41</v>
      </c>
      <c r="B344" s="160" t="s">
        <v>395</v>
      </c>
      <c r="C344" s="161">
        <v>6</v>
      </c>
      <c r="D344" s="164" t="s">
        <v>94</v>
      </c>
      <c r="E344" s="163">
        <v>1421</v>
      </c>
      <c r="F344" s="102">
        <f t="shared" si="9"/>
        <v>8526</v>
      </c>
    </row>
    <row r="345" spans="1:6">
      <c r="A345" s="119"/>
      <c r="B345" s="125" t="s">
        <v>396</v>
      </c>
      <c r="C345" s="167"/>
      <c r="D345" s="97"/>
      <c r="E345" s="101"/>
      <c r="F345" s="102"/>
    </row>
    <row r="346" spans="1:6" ht="128.25">
      <c r="A346" s="97">
        <v>7.42</v>
      </c>
      <c r="B346" s="99" t="s">
        <v>397</v>
      </c>
      <c r="C346" s="97">
        <v>2</v>
      </c>
      <c r="D346" s="97" t="s">
        <v>388</v>
      </c>
      <c r="E346" s="101">
        <v>6010</v>
      </c>
      <c r="F346" s="102">
        <f t="shared" si="9"/>
        <v>12020</v>
      </c>
    </row>
    <row r="347" spans="1:6" ht="28.5">
      <c r="A347" s="101">
        <v>7.43</v>
      </c>
      <c r="B347" s="99" t="s">
        <v>398</v>
      </c>
      <c r="C347" s="97">
        <v>3</v>
      </c>
      <c r="D347" s="97" t="s">
        <v>120</v>
      </c>
      <c r="E347" s="101">
        <v>320</v>
      </c>
      <c r="F347" s="102">
        <f t="shared" si="9"/>
        <v>960</v>
      </c>
    </row>
    <row r="348" spans="1:6" ht="42.75">
      <c r="A348" s="97">
        <v>7.44</v>
      </c>
      <c r="B348" s="99" t="s">
        <v>399</v>
      </c>
      <c r="C348" s="97">
        <v>40</v>
      </c>
      <c r="D348" s="97" t="s">
        <v>194</v>
      </c>
      <c r="E348" s="101">
        <v>45</v>
      </c>
      <c r="F348" s="102">
        <f t="shared" si="9"/>
        <v>1800</v>
      </c>
    </row>
    <row r="349" spans="1:6" ht="42.75">
      <c r="A349" s="121">
        <v>7.45</v>
      </c>
      <c r="B349" s="122" t="s">
        <v>400</v>
      </c>
      <c r="C349" s="168">
        <v>1</v>
      </c>
      <c r="D349" s="121" t="s">
        <v>172</v>
      </c>
      <c r="E349" s="128">
        <v>240</v>
      </c>
      <c r="F349" s="124">
        <f t="shared" si="9"/>
        <v>240</v>
      </c>
    </row>
    <row r="350" spans="1:6" ht="28.5">
      <c r="A350" s="97">
        <v>7.46</v>
      </c>
      <c r="B350" s="99" t="s">
        <v>401</v>
      </c>
      <c r="C350" s="97">
        <v>1000</v>
      </c>
      <c r="D350" s="97" t="s">
        <v>402</v>
      </c>
      <c r="E350" s="101">
        <v>1</v>
      </c>
      <c r="F350" s="102">
        <f t="shared" si="9"/>
        <v>1000</v>
      </c>
    </row>
    <row r="351" spans="1:6" ht="42.75">
      <c r="A351" s="97">
        <v>7.47</v>
      </c>
      <c r="B351" s="99" t="s">
        <v>403</v>
      </c>
      <c r="C351" s="141">
        <v>2</v>
      </c>
      <c r="D351" s="97" t="s">
        <v>277</v>
      </c>
      <c r="E351" s="101">
        <v>1000</v>
      </c>
      <c r="F351" s="102">
        <f t="shared" si="9"/>
        <v>2000</v>
      </c>
    </row>
    <row r="352" spans="1:6" ht="57">
      <c r="A352" s="169">
        <v>7.48</v>
      </c>
      <c r="B352" s="110" t="s">
        <v>404</v>
      </c>
      <c r="C352" s="170">
        <v>1</v>
      </c>
      <c r="D352" s="170" t="s">
        <v>305</v>
      </c>
      <c r="E352" s="169">
        <v>6000</v>
      </c>
      <c r="F352" s="111">
        <f t="shared" si="9"/>
        <v>6000</v>
      </c>
    </row>
    <row r="353" spans="1:6" ht="30">
      <c r="A353" s="112"/>
      <c r="B353" s="171" t="s">
        <v>405</v>
      </c>
      <c r="C353" s="105" t="s">
        <v>406</v>
      </c>
      <c r="D353" s="97"/>
      <c r="E353" s="112"/>
      <c r="F353" s="172">
        <f>SUM(F270:F352)</f>
        <v>739988.5</v>
      </c>
    </row>
    <row r="354" spans="1:6" ht="15.75" thickBot="1">
      <c r="A354" s="173">
        <v>8</v>
      </c>
      <c r="B354" s="174" t="s">
        <v>407</v>
      </c>
      <c r="C354" s="97"/>
      <c r="D354" s="97"/>
      <c r="E354" s="97"/>
      <c r="F354" s="102"/>
    </row>
    <row r="355" spans="1:6" ht="160.5">
      <c r="A355" s="175">
        <v>8.01</v>
      </c>
      <c r="B355" s="176" t="s">
        <v>408</v>
      </c>
      <c r="C355" s="170"/>
      <c r="D355" s="170"/>
      <c r="E355" s="170"/>
      <c r="F355" s="111"/>
    </row>
    <row r="356" spans="1:6" ht="200.25">
      <c r="A356" s="95"/>
      <c r="B356" s="177" t="s">
        <v>409</v>
      </c>
      <c r="C356" s="97"/>
      <c r="D356" s="97"/>
      <c r="E356" s="97"/>
      <c r="F356" s="102"/>
    </row>
    <row r="357" spans="1:6">
      <c r="A357" s="95"/>
      <c r="B357" s="178" t="s">
        <v>410</v>
      </c>
      <c r="C357" s="97"/>
      <c r="D357" s="97"/>
      <c r="E357" s="97"/>
      <c r="F357" s="102"/>
    </row>
    <row r="358" spans="1:6" ht="28.5">
      <c r="A358" s="179" t="s">
        <v>218</v>
      </c>
      <c r="B358" s="180" t="s">
        <v>411</v>
      </c>
      <c r="C358" s="181">
        <v>4</v>
      </c>
      <c r="D358" s="181" t="s">
        <v>412</v>
      </c>
      <c r="E358" s="182">
        <v>175000</v>
      </c>
      <c r="F358" s="183">
        <f>E358*C358</f>
        <v>700000</v>
      </c>
    </row>
    <row r="359" spans="1:6">
      <c r="A359" s="179" t="s">
        <v>220</v>
      </c>
      <c r="B359" s="180" t="s">
        <v>413</v>
      </c>
      <c r="C359" s="181">
        <v>1</v>
      </c>
      <c r="D359" s="181" t="s">
        <v>412</v>
      </c>
      <c r="E359" s="182">
        <v>160000</v>
      </c>
      <c r="F359" s="183">
        <f>E359*C359</f>
        <v>160000</v>
      </c>
    </row>
    <row r="360" spans="1:6" ht="99.75">
      <c r="A360" s="179"/>
      <c r="B360" s="178" t="s">
        <v>414</v>
      </c>
      <c r="C360" s="181">
        <v>90</v>
      </c>
      <c r="D360" s="181" t="s">
        <v>194</v>
      </c>
      <c r="E360" s="182">
        <v>1600</v>
      </c>
      <c r="F360" s="183">
        <f>E360*C360</f>
        <v>144000</v>
      </c>
    </row>
    <row r="361" spans="1:6" ht="71.25">
      <c r="A361" s="1">
        <v>8.02</v>
      </c>
      <c r="B361" s="184" t="s">
        <v>415</v>
      </c>
      <c r="C361" s="1"/>
      <c r="D361" s="1"/>
      <c r="E361" s="185"/>
      <c r="F361" s="186"/>
    </row>
    <row r="362" spans="1:6">
      <c r="A362" s="1" t="s">
        <v>183</v>
      </c>
      <c r="B362" s="1" t="s">
        <v>416</v>
      </c>
      <c r="C362" s="118">
        <v>45</v>
      </c>
      <c r="D362" s="1" t="s">
        <v>417</v>
      </c>
      <c r="E362" s="151">
        <v>890</v>
      </c>
      <c r="F362" s="187">
        <f t="shared" ref="F362:F370" si="10">E362*C362</f>
        <v>40050</v>
      </c>
    </row>
    <row r="363" spans="1:6">
      <c r="A363" s="1" t="s">
        <v>418</v>
      </c>
      <c r="B363" s="1" t="s">
        <v>419</v>
      </c>
      <c r="C363" s="118">
        <v>126</v>
      </c>
      <c r="D363" s="1" t="s">
        <v>417</v>
      </c>
      <c r="E363" s="151">
        <v>800</v>
      </c>
      <c r="F363" s="187">
        <f t="shared" si="10"/>
        <v>100800</v>
      </c>
    </row>
    <row r="364" spans="1:6" ht="42.75">
      <c r="A364" s="1">
        <v>8.0299999999999994</v>
      </c>
      <c r="B364" s="1" t="s">
        <v>420</v>
      </c>
      <c r="C364" s="118">
        <v>52</v>
      </c>
      <c r="D364" s="1" t="s">
        <v>417</v>
      </c>
      <c r="E364" s="151">
        <v>480</v>
      </c>
      <c r="F364" s="187">
        <f t="shared" si="10"/>
        <v>24960</v>
      </c>
    </row>
    <row r="365" spans="1:6" ht="57">
      <c r="A365" s="1">
        <v>8.0399999999999991</v>
      </c>
      <c r="B365" s="1" t="s">
        <v>421</v>
      </c>
      <c r="C365" s="118">
        <v>200</v>
      </c>
      <c r="D365" s="1" t="s">
        <v>417</v>
      </c>
      <c r="E365" s="151">
        <v>570</v>
      </c>
      <c r="F365" s="187">
        <f t="shared" si="10"/>
        <v>114000</v>
      </c>
    </row>
    <row r="366" spans="1:6" ht="28.5">
      <c r="A366" s="1">
        <v>8.0500000000000007</v>
      </c>
      <c r="B366" s="1" t="s">
        <v>422</v>
      </c>
      <c r="C366" s="118">
        <v>13</v>
      </c>
      <c r="D366" s="1" t="s">
        <v>417</v>
      </c>
      <c r="E366" s="151">
        <v>5900</v>
      </c>
      <c r="F366" s="187">
        <f t="shared" si="10"/>
        <v>76700</v>
      </c>
    </row>
    <row r="367" spans="1:6" ht="28.5">
      <c r="A367" s="1">
        <v>8.06</v>
      </c>
      <c r="B367" s="1" t="s">
        <v>423</v>
      </c>
      <c r="C367" s="118">
        <v>5</v>
      </c>
      <c r="D367" s="1" t="s">
        <v>417</v>
      </c>
      <c r="E367" s="151">
        <v>5800</v>
      </c>
      <c r="F367" s="187">
        <f t="shared" si="10"/>
        <v>29000</v>
      </c>
    </row>
    <row r="368" spans="1:6" ht="28.5">
      <c r="A368" s="1">
        <v>8.07</v>
      </c>
      <c r="B368" s="1" t="s">
        <v>424</v>
      </c>
      <c r="C368" s="118">
        <v>5</v>
      </c>
      <c r="D368" s="1" t="s">
        <v>417</v>
      </c>
      <c r="E368" s="151">
        <v>7600</v>
      </c>
      <c r="F368" s="187">
        <f t="shared" si="10"/>
        <v>38000</v>
      </c>
    </row>
    <row r="369" spans="1:6" ht="28.5">
      <c r="A369" s="1">
        <v>8.08</v>
      </c>
      <c r="B369" s="1" t="s">
        <v>425</v>
      </c>
      <c r="C369" s="118">
        <v>4</v>
      </c>
      <c r="D369" s="1" t="s">
        <v>426</v>
      </c>
      <c r="E369" s="151">
        <v>6600</v>
      </c>
      <c r="F369" s="187">
        <f t="shared" si="10"/>
        <v>26400</v>
      </c>
    </row>
    <row r="370" spans="1:6" ht="57">
      <c r="A370" s="1">
        <v>8.09</v>
      </c>
      <c r="B370" s="1" t="s">
        <v>427</v>
      </c>
      <c r="C370" s="118">
        <v>150</v>
      </c>
      <c r="D370" s="1" t="s">
        <v>194</v>
      </c>
      <c r="E370" s="151">
        <v>180</v>
      </c>
      <c r="F370" s="187">
        <f t="shared" si="10"/>
        <v>27000</v>
      </c>
    </row>
    <row r="371" spans="1:6" ht="228">
      <c r="A371" s="101">
        <v>8.1</v>
      </c>
      <c r="B371" s="188" t="s">
        <v>428</v>
      </c>
      <c r="C371" s="189"/>
      <c r="D371" s="189"/>
      <c r="E371" s="189"/>
      <c r="F371" s="190"/>
    </row>
    <row r="372" spans="1:6">
      <c r="A372" s="97" t="s">
        <v>218</v>
      </c>
      <c r="B372" s="188" t="s">
        <v>429</v>
      </c>
      <c r="C372" s="97">
        <v>2</v>
      </c>
      <c r="D372" s="97" t="s">
        <v>198</v>
      </c>
      <c r="E372" s="101">
        <v>39500</v>
      </c>
      <c r="F372" s="102">
        <f t="shared" ref="F372:F374" si="11">C372*E372</f>
        <v>79000</v>
      </c>
    </row>
    <row r="373" spans="1:6">
      <c r="A373" s="97" t="s">
        <v>220</v>
      </c>
      <c r="B373" s="188" t="s">
        <v>430</v>
      </c>
      <c r="C373" s="97">
        <v>2</v>
      </c>
      <c r="D373" s="97" t="s">
        <v>198</v>
      </c>
      <c r="E373" s="101">
        <v>48000</v>
      </c>
      <c r="F373" s="102">
        <f t="shared" si="11"/>
        <v>96000</v>
      </c>
    </row>
    <row r="374" spans="1:6" ht="128.25">
      <c r="A374" s="97">
        <v>8.11</v>
      </c>
      <c r="B374" s="188" t="s">
        <v>431</v>
      </c>
      <c r="C374" s="97">
        <v>3</v>
      </c>
      <c r="D374" s="97" t="s">
        <v>198</v>
      </c>
      <c r="E374" s="101">
        <v>85000</v>
      </c>
      <c r="F374" s="102">
        <f t="shared" si="11"/>
        <v>255000</v>
      </c>
    </row>
    <row r="375" spans="1:6">
      <c r="A375" s="97"/>
      <c r="B375" s="188"/>
      <c r="C375" s="97"/>
      <c r="D375" s="97"/>
      <c r="E375" s="101"/>
      <c r="F375" s="102"/>
    </row>
    <row r="376" spans="1:6" ht="85.5">
      <c r="A376" s="97">
        <v>8.1199999999999992</v>
      </c>
      <c r="B376" s="184" t="s">
        <v>432</v>
      </c>
      <c r="C376" s="97"/>
      <c r="D376" s="97"/>
      <c r="E376" s="97"/>
      <c r="F376" s="102"/>
    </row>
    <row r="377" spans="1:6">
      <c r="A377" s="191" t="s">
        <v>183</v>
      </c>
      <c r="B377" s="192" t="s">
        <v>433</v>
      </c>
      <c r="C377" s="191">
        <v>90</v>
      </c>
      <c r="D377" s="191" t="s">
        <v>181</v>
      </c>
      <c r="E377" s="193">
        <v>90</v>
      </c>
      <c r="F377" s="194">
        <f>C377*E377</f>
        <v>8100</v>
      </c>
    </row>
    <row r="378" spans="1:6">
      <c r="A378" s="195" t="s">
        <v>418</v>
      </c>
      <c r="B378" s="196" t="s">
        <v>434</v>
      </c>
      <c r="C378" s="197">
        <v>10</v>
      </c>
      <c r="D378" s="197" t="s">
        <v>194</v>
      </c>
      <c r="E378" s="198">
        <v>330</v>
      </c>
      <c r="F378" s="194">
        <f>C378*E378</f>
        <v>3300</v>
      </c>
    </row>
    <row r="379" spans="1:6" ht="148.5">
      <c r="A379" s="97">
        <v>8.1300000000000008</v>
      </c>
      <c r="B379" s="99" t="s">
        <v>435</v>
      </c>
      <c r="C379" s="97"/>
      <c r="D379" s="118"/>
      <c r="E379" s="97"/>
      <c r="F379" s="102"/>
    </row>
    <row r="380" spans="1:6" ht="15.75" thickBot="1">
      <c r="A380" s="170" t="s">
        <v>218</v>
      </c>
      <c r="B380" s="199" t="s">
        <v>436</v>
      </c>
      <c r="C380" s="170">
        <v>25</v>
      </c>
      <c r="D380" s="170" t="s">
        <v>181</v>
      </c>
      <c r="E380" s="169">
        <v>580</v>
      </c>
      <c r="F380" s="111">
        <f t="shared" ref="F380" si="12">C380*E380</f>
        <v>14500</v>
      </c>
    </row>
    <row r="381" spans="1:6" ht="15.75" thickBot="1">
      <c r="A381" s="200"/>
      <c r="B381" s="201" t="s">
        <v>437</v>
      </c>
      <c r="C381" s="202" t="s">
        <v>438</v>
      </c>
      <c r="D381" s="202"/>
      <c r="E381" s="202"/>
      <c r="F381" s="203">
        <f>SUM(F355:F380)</f>
        <v>1936810</v>
      </c>
    </row>
    <row r="382" spans="1:6">
      <c r="A382" s="204"/>
      <c r="B382" s="96" t="s">
        <v>439</v>
      </c>
      <c r="C382" s="97"/>
      <c r="D382" s="97"/>
      <c r="E382" s="97"/>
      <c r="F382" s="205">
        <f>F177+F193+F200+F227+F242+F253+F353+F381</f>
        <v>3504081.5</v>
      </c>
    </row>
    <row r="383" spans="1:6">
      <c r="A383" s="204"/>
      <c r="B383" s="206" t="s">
        <v>440</v>
      </c>
      <c r="C383" s="204"/>
      <c r="D383" s="204"/>
      <c r="E383" s="204"/>
      <c r="F383" s="207">
        <v>3504081</v>
      </c>
    </row>
    <row r="384" spans="1:6">
      <c r="A384" s="204"/>
      <c r="B384" s="208" t="s">
        <v>441</v>
      </c>
      <c r="C384" s="204"/>
      <c r="D384" s="204"/>
      <c r="E384" s="204"/>
      <c r="F384" s="207"/>
    </row>
    <row r="385" spans="1:6" ht="42.75">
      <c r="A385" s="1">
        <v>9.01</v>
      </c>
      <c r="B385" s="1" t="s">
        <v>442</v>
      </c>
      <c r="C385" s="118">
        <v>7</v>
      </c>
      <c r="D385" s="1" t="s">
        <v>290</v>
      </c>
      <c r="E385" s="151">
        <v>-4000</v>
      </c>
      <c r="F385" s="209">
        <f t="shared" ref="F385:F386" si="13">E385*C385</f>
        <v>-28000</v>
      </c>
    </row>
    <row r="386" spans="1:6" ht="57">
      <c r="A386" s="1">
        <v>9.01</v>
      </c>
      <c r="B386" s="1" t="s">
        <v>443</v>
      </c>
      <c r="C386" s="118">
        <v>1</v>
      </c>
      <c r="D386" s="1" t="s">
        <v>82</v>
      </c>
      <c r="E386" s="151">
        <v>-30000</v>
      </c>
      <c r="F386" s="187">
        <f t="shared" si="13"/>
        <v>-30000</v>
      </c>
    </row>
    <row r="387" spans="1:6">
      <c r="A387" s="97"/>
      <c r="B387" s="96" t="s">
        <v>444</v>
      </c>
      <c r="C387" s="97"/>
      <c r="D387" s="97"/>
      <c r="E387" s="97"/>
      <c r="F387" s="205">
        <f>SUM(F385:F386)</f>
        <v>-58000</v>
      </c>
    </row>
  </sheetData>
  <mergeCells count="18">
    <mergeCell ref="B116:E116"/>
    <mergeCell ref="A1:F1"/>
    <mergeCell ref="A2:F2"/>
    <mergeCell ref="A3:F3"/>
    <mergeCell ref="A4:F4"/>
    <mergeCell ref="A5:F5"/>
    <mergeCell ref="B28:E28"/>
    <mergeCell ref="B37:E37"/>
    <mergeCell ref="B48:E48"/>
    <mergeCell ref="B56:E56"/>
    <mergeCell ref="B68:E68"/>
    <mergeCell ref="B71:E71"/>
    <mergeCell ref="A168:F168"/>
    <mergeCell ref="A169:F169"/>
    <mergeCell ref="C256:C260"/>
    <mergeCell ref="D256:D260"/>
    <mergeCell ref="E256:E260"/>
    <mergeCell ref="F256:F26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E18"/>
  <sheetViews>
    <sheetView tabSelected="1" topLeftCell="A4" workbookViewId="0">
      <selection activeCell="E11" sqref="E11"/>
    </sheetView>
  </sheetViews>
  <sheetFormatPr defaultRowHeight="15"/>
  <cols>
    <col min="1" max="1" width="17.42578125" customWidth="1"/>
    <col min="2" max="2" width="21.85546875" customWidth="1"/>
    <col min="3" max="3" width="19.5703125" customWidth="1"/>
    <col min="4" max="4" width="16.85546875" customWidth="1"/>
    <col min="5" max="5" width="29.85546875" customWidth="1"/>
  </cols>
  <sheetData>
    <row r="1" spans="1:5" ht="15.75" customHeight="1">
      <c r="A1" s="267" t="s">
        <v>446</v>
      </c>
      <c r="B1" s="268"/>
      <c r="C1" s="268"/>
      <c r="D1" s="268"/>
      <c r="E1" s="269"/>
    </row>
    <row r="2" spans="1:5" ht="18" customHeight="1">
      <c r="A2" s="255" t="s">
        <v>460</v>
      </c>
      <c r="B2" s="256"/>
      <c r="C2" s="256"/>
      <c r="D2" s="256"/>
      <c r="E2" s="257"/>
    </row>
    <row r="3" spans="1:5" ht="18">
      <c r="A3" s="258" t="s">
        <v>456</v>
      </c>
      <c r="B3" s="258"/>
      <c r="C3" s="258"/>
      <c r="D3" s="258"/>
      <c r="E3" s="225" t="s">
        <v>467</v>
      </c>
    </row>
    <row r="4" spans="1:5" ht="15.75">
      <c r="A4" s="259" t="s">
        <v>457</v>
      </c>
      <c r="B4" s="260"/>
      <c r="C4" s="260"/>
      <c r="D4" s="260"/>
      <c r="E4" s="222">
        <v>6040958</v>
      </c>
    </row>
    <row r="5" spans="1:5" ht="15.75">
      <c r="A5" s="259" t="s">
        <v>469</v>
      </c>
      <c r="B5" s="260"/>
      <c r="C5" s="260"/>
      <c r="D5" s="260"/>
      <c r="E5" s="222">
        <v>50000</v>
      </c>
    </row>
    <row r="6" spans="1:5" ht="15.75">
      <c r="A6" s="259" t="s">
        <v>468</v>
      </c>
      <c r="B6" s="260"/>
      <c r="C6" s="260"/>
      <c r="D6" s="260"/>
      <c r="E6" s="222">
        <f>E4-E5</f>
        <v>5990958</v>
      </c>
    </row>
    <row r="7" spans="1:5">
      <c r="A7" s="274" t="s">
        <v>458</v>
      </c>
      <c r="B7" s="275"/>
      <c r="C7" s="275"/>
      <c r="D7" s="276"/>
      <c r="E7" s="221">
        <v>3504081</v>
      </c>
    </row>
    <row r="8" spans="1:5">
      <c r="A8" s="275" t="s">
        <v>459</v>
      </c>
      <c r="B8" s="275"/>
      <c r="C8" s="275"/>
      <c r="D8" s="276"/>
      <c r="E8" s="221">
        <f>SUM(E6:E7)</f>
        <v>9495039</v>
      </c>
    </row>
    <row r="9" spans="1:5" ht="30" customHeight="1">
      <c r="A9" s="270" t="s">
        <v>447</v>
      </c>
      <c r="B9" s="271"/>
      <c r="C9" s="272"/>
      <c r="D9" s="272"/>
      <c r="E9" s="273"/>
    </row>
    <row r="10" spans="1:5" s="220" customFormat="1" ht="60">
      <c r="A10" s="210" t="s">
        <v>448</v>
      </c>
      <c r="B10" s="211" t="s">
        <v>449</v>
      </c>
      <c r="C10" s="212" t="s">
        <v>450</v>
      </c>
      <c r="D10" s="213" t="s">
        <v>451</v>
      </c>
      <c r="E10" s="214" t="s">
        <v>461</v>
      </c>
    </row>
    <row r="11" spans="1:5" s="220" customFormat="1" ht="102.75" customHeight="1">
      <c r="A11" s="215" t="str">
        <f>A2</f>
        <v>Proposed re-modernization  of Branch Office at Hazaribagh under Hazaribag Divisional office</v>
      </c>
      <c r="B11" s="216">
        <f>E8</f>
        <v>9495039</v>
      </c>
      <c r="C11" s="217" t="s">
        <v>453</v>
      </c>
      <c r="D11" s="218">
        <v>0</v>
      </c>
      <c r="E11" s="219"/>
    </row>
    <row r="12" spans="1:5" s="220" customFormat="1" ht="42" customHeight="1">
      <c r="A12" s="246" t="s">
        <v>452</v>
      </c>
      <c r="B12" s="247"/>
      <c r="C12" s="247"/>
      <c r="D12" s="248"/>
      <c r="E12" s="219"/>
    </row>
    <row r="13" spans="1:5" ht="15.75">
      <c r="A13" s="259" t="s">
        <v>454</v>
      </c>
      <c r="B13" s="260"/>
      <c r="C13" s="260"/>
      <c r="D13" s="260"/>
      <c r="E13" s="222">
        <f>E5</f>
        <v>50000</v>
      </c>
    </row>
    <row r="14" spans="1:5" ht="18" customHeight="1">
      <c r="A14" s="261" t="s">
        <v>462</v>
      </c>
      <c r="B14" s="262"/>
      <c r="C14" s="262"/>
      <c r="D14" s="263"/>
      <c r="E14" s="223">
        <f>E12+E13</f>
        <v>50000</v>
      </c>
    </row>
    <row r="15" spans="1:5" ht="15.75">
      <c r="A15" s="249" t="s">
        <v>463</v>
      </c>
      <c r="B15" s="250"/>
      <c r="C15" s="250"/>
      <c r="D15" s="250"/>
      <c r="E15" s="223">
        <f>68440</f>
        <v>68440</v>
      </c>
    </row>
    <row r="16" spans="1:5" ht="16.5" thickBot="1">
      <c r="A16" s="251" t="s">
        <v>464</v>
      </c>
      <c r="B16" s="252"/>
      <c r="C16" s="252"/>
      <c r="D16" s="252"/>
      <c r="E16" s="224"/>
    </row>
    <row r="17" spans="1:5" ht="15.75" customHeight="1" thickBot="1">
      <c r="A17" t="s">
        <v>465</v>
      </c>
      <c r="B17" s="253" t="s">
        <v>466</v>
      </c>
      <c r="C17" s="253"/>
      <c r="D17" s="253"/>
      <c r="E17" s="254"/>
    </row>
    <row r="18" spans="1:5" ht="57" customHeight="1" thickBot="1">
      <c r="A18" s="264" t="s">
        <v>455</v>
      </c>
      <c r="B18" s="265"/>
      <c r="C18" s="265"/>
      <c r="D18" s="265"/>
      <c r="E18" s="266"/>
    </row>
  </sheetData>
  <mergeCells count="17">
    <mergeCell ref="A18:E18"/>
    <mergeCell ref="A1:E1"/>
    <mergeCell ref="A4:D4"/>
    <mergeCell ref="A5:D5"/>
    <mergeCell ref="A6:D6"/>
    <mergeCell ref="A9:B9"/>
    <mergeCell ref="C9:E9"/>
    <mergeCell ref="A7:D7"/>
    <mergeCell ref="A8:D8"/>
    <mergeCell ref="A12:D12"/>
    <mergeCell ref="A15:D15"/>
    <mergeCell ref="A16:D16"/>
    <mergeCell ref="B17:E17"/>
    <mergeCell ref="A2:E2"/>
    <mergeCell ref="A3:D3"/>
    <mergeCell ref="A13:D13"/>
    <mergeCell ref="A14:D14"/>
  </mergeCells>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BOQ</vt:lpstr>
      <vt:lpstr>Summary</vt:lpstr>
      <vt:lpstr>Sheet3</vt:lpstr>
      <vt:lpstr>Summary!Print_Area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sn.verma</dc:creator>
  <cp:lastModifiedBy>sn.verma</cp:lastModifiedBy>
  <cp:lastPrinted>2023-09-07T06:14:21Z</cp:lastPrinted>
  <dcterms:created xsi:type="dcterms:W3CDTF">2023-09-07T05:26:35Z</dcterms:created>
  <dcterms:modified xsi:type="dcterms:W3CDTF">2023-09-07T06:27:30Z</dcterms:modified>
</cp:coreProperties>
</file>